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Структура в сравнении" sheetId="1" state="visible" r:id="rId2"/>
    <sheet name="Меню БМД - ХЭХ " sheetId="2" state="visible" r:id="rId3"/>
    <sheet name="Соотношение ЭЦ" sheetId="3" state="visible" r:id="rId4"/>
  </sheets>
  <definedNames>
    <definedName function="false" hidden="false" localSheetId="1" name="_xlnm.Print_Area" vbProcedure="false">'Меню БМД - ХЭХ '!$A$1:$O$342</definedName>
    <definedName function="false" hidden="false" localSheetId="2" name="_xlnm.Print_Area" vbProcedure="false">'Соотношение ЭЦ'!$A$1:$O$67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<sst xmlns="http://schemas.openxmlformats.org/spreadsheetml/2006/main" count="1208" uniqueCount="343">
  <si>
    <t xml:space="preserve">Сравнительная структура типового основного и типового диетического (сахарный диабет) меню</t>
  </si>
  <si>
    <t xml:space="preserve">Основное меню 7+ лет</t>
  </si>
  <si>
    <t xml:space="preserve">Меню БМД 7+ лет</t>
  </si>
  <si>
    <t xml:space="preserve">№ рец.</t>
  </si>
  <si>
    <t xml:space="preserve">Наименование дней недели, блюд</t>
  </si>
  <si>
    <t xml:space="preserve">Масса порции</t>
  </si>
  <si>
    <t xml:space="preserve">День/неделя: Понедельник-1</t>
  </si>
  <si>
    <t xml:space="preserve">Завтрак</t>
  </si>
  <si>
    <t xml:space="preserve">Каша жидкая молочная (рисовая) </t>
  </si>
  <si>
    <t xml:space="preserve">294М/БМД</t>
  </si>
  <si>
    <t xml:space="preserve">Котлеты рубленные  (филе индейки) с соусом овощным, 80/30</t>
  </si>
  <si>
    <t xml:space="preserve">Бутерброд с сыром "Голландский" и маслом сливочным</t>
  </si>
  <si>
    <t xml:space="preserve">Рис отварной</t>
  </si>
  <si>
    <t xml:space="preserve">Фрукты свежие (яблоки)</t>
  </si>
  <si>
    <t xml:space="preserve">Батон нарезной из муки в/с</t>
  </si>
  <si>
    <t xml:space="preserve">Какао с молоком</t>
  </si>
  <si>
    <t xml:space="preserve">377М/БМД</t>
  </si>
  <si>
    <t xml:space="preserve">Чай с лимоном</t>
  </si>
  <si>
    <t xml:space="preserve">Хлеб пшеничный</t>
  </si>
  <si>
    <t xml:space="preserve">Фрукты свежие (яблоки) </t>
  </si>
  <si>
    <t xml:space="preserve">Итого за Завтрак</t>
  </si>
  <si>
    <t xml:space="preserve">Промежуточное питание</t>
  </si>
  <si>
    <t xml:space="preserve">Булочка с маком пониженной калорийности</t>
  </si>
  <si>
    <t xml:space="preserve">Сок фруктовый</t>
  </si>
  <si>
    <t xml:space="preserve">Пастила</t>
  </si>
  <si>
    <t xml:space="preserve">Итого за Промежуточное питание</t>
  </si>
  <si>
    <t xml:space="preserve">Обед</t>
  </si>
  <si>
    <t xml:space="preserve">Щи из свежей капусты с картофелем</t>
  </si>
  <si>
    <t xml:space="preserve">88М</t>
  </si>
  <si>
    <t xml:space="preserve">Гуляш</t>
  </si>
  <si>
    <t xml:space="preserve">260М/БМД</t>
  </si>
  <si>
    <t xml:space="preserve">Гуляш из свинины</t>
  </si>
  <si>
    <t xml:space="preserve">Каша вязкая с маслом сливочным  (перловая), 150/5</t>
  </si>
  <si>
    <t xml:space="preserve">Каша вязкая с маслом растительным  (перловая), 150/5</t>
  </si>
  <si>
    <t xml:space="preserve">Фрукты свежие  (яблоки)</t>
  </si>
  <si>
    <t xml:space="preserve">Сок натуральный (грушевый)</t>
  </si>
  <si>
    <t xml:space="preserve">Хлеб пшеничный </t>
  </si>
  <si>
    <t xml:space="preserve">Хлеб ржаной йодированный</t>
  </si>
  <si>
    <t xml:space="preserve">Итого за Обед</t>
  </si>
  <si>
    <t xml:space="preserve">Итого за обед</t>
  </si>
  <si>
    <t xml:space="preserve">Полдник</t>
  </si>
  <si>
    <t xml:space="preserve">Булочка с маком пониженной калорийности </t>
  </si>
  <si>
    <t xml:space="preserve">Напиток витаминный </t>
  </si>
  <si>
    <t xml:space="preserve">Итого за Полдник</t>
  </si>
  <si>
    <t xml:space="preserve">День/неделя: Вторник-1</t>
  </si>
  <si>
    <t xml:space="preserve">Подгарнировка из огурцов  свежих </t>
  </si>
  <si>
    <t xml:space="preserve">71М</t>
  </si>
  <si>
    <t xml:space="preserve">Подгарнировка из овощей свежих (огурцы)</t>
  </si>
  <si>
    <t xml:space="preserve">Жаркое по-домашнему</t>
  </si>
  <si>
    <t xml:space="preserve">259М/БМД</t>
  </si>
  <si>
    <t xml:space="preserve">Жаркое по-домашнему (индейка  филе) </t>
  </si>
  <si>
    <t xml:space="preserve">Фруктовый чай</t>
  </si>
  <si>
    <t xml:space="preserve">Кисломолочный продукт (кефир 2,5 %-ой жирности)</t>
  </si>
  <si>
    <t xml:space="preserve">Фрукт (яблоки)</t>
  </si>
  <si>
    <t xml:space="preserve">Лепешка с кунжутом </t>
  </si>
  <si>
    <t xml:space="preserve">Мармелад</t>
  </si>
  <si>
    <t xml:space="preserve">Овощи свежие  (огурцы)</t>
  </si>
  <si>
    <t xml:space="preserve">Суп крестьянский с крупой </t>
  </si>
  <si>
    <t xml:space="preserve">98М</t>
  </si>
  <si>
    <t xml:space="preserve">Суп крестьянский с крупой  (перловая)</t>
  </si>
  <si>
    <t xml:space="preserve">Рыба припущенная </t>
  </si>
  <si>
    <t xml:space="preserve">227М</t>
  </si>
  <si>
    <t xml:space="preserve">Картофельное пюре</t>
  </si>
  <si>
    <t xml:space="preserve">312М/БМД</t>
  </si>
  <si>
    <t xml:space="preserve">Компот из сухофруктов</t>
  </si>
  <si>
    <t xml:space="preserve">349М</t>
  </si>
  <si>
    <t xml:space="preserve">Компот из сухофруктов </t>
  </si>
  <si>
    <t xml:space="preserve">Молоко 2,5 %-ной жирности</t>
  </si>
  <si>
    <t xml:space="preserve">День/неделя: Среда-1</t>
  </si>
  <si>
    <t xml:space="preserve">Салат из овощей (помидоров и огурцов)</t>
  </si>
  <si>
    <t xml:space="preserve">24/М/БМД</t>
  </si>
  <si>
    <t xml:space="preserve">Котлеты рубленные из кур, запеченные с соусом молочным</t>
  </si>
  <si>
    <t xml:space="preserve">312К</t>
  </si>
  <si>
    <t xml:space="preserve">Котлеты рубленные из птицы с соусом овощным, 80/30</t>
  </si>
  <si>
    <t xml:space="preserve">Каша вязкая с маслом сливочным (ячневая), 130/5</t>
  </si>
  <si>
    <t xml:space="preserve">Каша вязкая с маслом растительным (ячневая)</t>
  </si>
  <si>
    <t xml:space="preserve">Кофейный напиток</t>
  </si>
  <si>
    <t xml:space="preserve">376М/БМД</t>
  </si>
  <si>
    <t xml:space="preserve">Чай с сахаром</t>
  </si>
  <si>
    <t xml:space="preserve">Сок натуральный (яблочный)</t>
  </si>
  <si>
    <t xml:space="preserve">Суп картофельный с мясными фрикадельками, 250/20</t>
  </si>
  <si>
    <t xml:space="preserve">104М</t>
  </si>
  <si>
    <t xml:space="preserve">Суп картофельный  с мясными фрикадельками (свинина б/к), 250/20</t>
  </si>
  <si>
    <t xml:space="preserve">Запеканка из творога</t>
  </si>
  <si>
    <t xml:space="preserve">Котлеты рубленые из  кролика с соусом томатным, 80/30</t>
  </si>
  <si>
    <t xml:space="preserve">Соус сметанный сладкий</t>
  </si>
  <si>
    <t xml:space="preserve">Рагу из овощей</t>
  </si>
  <si>
    <t xml:space="preserve">Компот из ягод </t>
  </si>
  <si>
    <t xml:space="preserve">350М/БМД</t>
  </si>
  <si>
    <t xml:space="preserve">Кисель из ягод (черная смородина)</t>
  </si>
  <si>
    <t xml:space="preserve">Кисломолочный продукт (ряженка 2,7 %-ной жирности)</t>
  </si>
  <si>
    <t xml:space="preserve">День/неделя: Четверг-1</t>
  </si>
  <si>
    <t xml:space="preserve">Салат из овощей (белокачанной капусты)</t>
  </si>
  <si>
    <t xml:space="preserve">45/М/БМД</t>
  </si>
  <si>
    <t xml:space="preserve">Рыба запеченная с молочным соусом</t>
  </si>
  <si>
    <t xml:space="preserve">233М/328М</t>
  </si>
  <si>
    <t xml:space="preserve">Рыба запеченная  (треска) с соусом овощным, 80/30</t>
  </si>
  <si>
    <t xml:space="preserve">Чай с лимоном </t>
  </si>
  <si>
    <t xml:space="preserve">Пирог фруктовый "Школьный"</t>
  </si>
  <si>
    <t xml:space="preserve">Рассольник по-ленинградски</t>
  </si>
  <si>
    <t xml:space="preserve">96М</t>
  </si>
  <si>
    <t xml:space="preserve">Рассольник по-ленинградски  </t>
  </si>
  <si>
    <t xml:space="preserve">Птица запеченная </t>
  </si>
  <si>
    <t xml:space="preserve">320К</t>
  </si>
  <si>
    <t xml:space="preserve">143/М/БМД</t>
  </si>
  <si>
    <t xml:space="preserve">Фрукты свежие (груши)</t>
  </si>
  <si>
    <t xml:space="preserve">Лепешка с кунжутом</t>
  </si>
  <si>
    <t xml:space="preserve">День/неделя: Пятница-1</t>
  </si>
  <si>
    <t xml:space="preserve">Овощи свежие (помидоры)</t>
  </si>
  <si>
    <t xml:space="preserve">23М</t>
  </si>
  <si>
    <t xml:space="preserve">Салат  из свежих помидоров</t>
  </si>
  <si>
    <t xml:space="preserve">Омлет с колбасой или сосисками</t>
  </si>
  <si>
    <t xml:space="preserve">210М/БМД</t>
  </si>
  <si>
    <t xml:space="preserve">Омлет натуральный </t>
  </si>
  <si>
    <t xml:space="preserve">Итого за завтрак</t>
  </si>
  <si>
    <t xml:space="preserve">Борщ с картофелем и фасолью</t>
  </si>
  <si>
    <t xml:space="preserve">84/М/БМД</t>
  </si>
  <si>
    <t xml:space="preserve">Рыба тушенная в томате с овощами </t>
  </si>
  <si>
    <t xml:space="preserve">Чай с молоком        </t>
  </si>
  <si>
    <t xml:space="preserve">Пирог фруктовый "Кубанский"</t>
  </si>
  <si>
    <t xml:space="preserve">Сок натуральный (виноградный)</t>
  </si>
  <si>
    <t xml:space="preserve">Напиток витаминный</t>
  </si>
  <si>
    <t xml:space="preserve">День/неделя: Понедельник-2</t>
  </si>
  <si>
    <t xml:space="preserve">Овощи свежие (огурцы)</t>
  </si>
  <si>
    <t xml:space="preserve">Подгарнировка из свежих овощей (огурцы)</t>
  </si>
  <si>
    <t xml:space="preserve">Котлеты (биточки) особые</t>
  </si>
  <si>
    <t xml:space="preserve">Котлеты рубленые из кролика</t>
  </si>
  <si>
    <t xml:space="preserve">184К</t>
  </si>
  <si>
    <t xml:space="preserve">Чай с сахаром </t>
  </si>
  <si>
    <t xml:space="preserve">Чай с сахаром  </t>
  </si>
  <si>
    <t xml:space="preserve">Сок натуральный (персиковый)</t>
  </si>
  <si>
    <t xml:space="preserve">Л135</t>
  </si>
  <si>
    <t xml:space="preserve">Суп из овощей</t>
  </si>
  <si>
    <t xml:space="preserve">99/М/БМД</t>
  </si>
  <si>
    <t xml:space="preserve">Омлет с сыром</t>
  </si>
  <si>
    <t xml:space="preserve">Омлет натуральный</t>
  </si>
  <si>
    <t xml:space="preserve">Зеленый горошек консервированный</t>
  </si>
  <si>
    <t xml:space="preserve">Кисломолочный продукт (йогурт 2,7 %-ной жирности)</t>
  </si>
  <si>
    <t xml:space="preserve">День/неделя: Вторник-2</t>
  </si>
  <si>
    <t xml:space="preserve">23М/ссж</t>
  </si>
  <si>
    <t xml:space="preserve">Салат из свежих помидоров</t>
  </si>
  <si>
    <t xml:space="preserve">Шницель рыбный натуральный  </t>
  </si>
  <si>
    <t xml:space="preserve">235/М</t>
  </si>
  <si>
    <t xml:space="preserve">Шницель рыбный натуральный (минтай филе)  </t>
  </si>
  <si>
    <t xml:space="preserve">Картофель отварной </t>
  </si>
  <si>
    <t xml:space="preserve">125/М/БМД</t>
  </si>
  <si>
    <t xml:space="preserve">349М/БМД</t>
  </si>
  <si>
    <t xml:space="preserve">Сок  натуральный (грушевый)</t>
  </si>
  <si>
    <t xml:space="preserve">Борщ </t>
  </si>
  <si>
    <t xml:space="preserve">81М</t>
  </si>
  <si>
    <t xml:space="preserve">256/330</t>
  </si>
  <si>
    <t xml:space="preserve">Мясо тушеное в соусе</t>
  </si>
  <si>
    <t xml:space="preserve">312/К/БМД</t>
  </si>
  <si>
    <t xml:space="preserve">Индейка отварная</t>
  </si>
  <si>
    <t xml:space="preserve">Соус овощной</t>
  </si>
  <si>
    <t xml:space="preserve">Каша вязкая с маслом сливочным (рисовая), 150/5</t>
  </si>
  <si>
    <t xml:space="preserve">Каша вязкая с маслом растительным (ячневая), 150/5</t>
  </si>
  <si>
    <t xml:space="preserve">Напиток из сухофруктов</t>
  </si>
  <si>
    <t xml:space="preserve">День/неделя: Среда-2</t>
  </si>
  <si>
    <t xml:space="preserve">Салат из овощей (белокачанной капусты с морковью)</t>
  </si>
  <si>
    <t xml:space="preserve">Тефтели из говядины с соусом сметанным, 60/50</t>
  </si>
  <si>
    <t xml:space="preserve">288М</t>
  </si>
  <si>
    <t xml:space="preserve"> Кролик отварной с соусом томатным, 80/30</t>
  </si>
  <si>
    <t xml:space="preserve">Каша вязкая с маслом сливочным (гречневая), 150/5</t>
  </si>
  <si>
    <t xml:space="preserve">Каша вязкая с маслом растительным (гречневая), 150</t>
  </si>
  <si>
    <t xml:space="preserve">Кондитерское изделие (печенье сахарное)</t>
  </si>
  <si>
    <t xml:space="preserve">Овощи натуральные </t>
  </si>
  <si>
    <t xml:space="preserve">Икра свекольная</t>
  </si>
  <si>
    <t xml:space="preserve">Л 147</t>
  </si>
  <si>
    <t xml:space="preserve">Суп с макаронными изделиями </t>
  </si>
  <si>
    <t xml:space="preserve">73М</t>
  </si>
  <si>
    <t xml:space="preserve">Котлеты или биточки рыбные </t>
  </si>
  <si>
    <t xml:space="preserve">156К/БМД</t>
  </si>
  <si>
    <t xml:space="preserve">Картофель отварной (с маслом сливочным), 140/5</t>
  </si>
  <si>
    <t xml:space="preserve">234М</t>
  </si>
  <si>
    <t xml:space="preserve">Картофель отварной (с маслом растительным)</t>
  </si>
  <si>
    <t xml:space="preserve">Компот из фруктов </t>
  </si>
  <si>
    <t xml:space="preserve">День/неделя: Четверг-2</t>
  </si>
  <si>
    <t xml:space="preserve">Пудинг из творога (запечённый) с молоком сгущенным, 160/15</t>
  </si>
  <si>
    <t xml:space="preserve">Птица (грудки кур), тушенная в соусе с овощами </t>
  </si>
  <si>
    <t xml:space="preserve">Кисломолочный продукт (йогурт 3,2 %-ой жирности)</t>
  </si>
  <si>
    <t xml:space="preserve">Фрукт (груши)</t>
  </si>
  <si>
    <t xml:space="preserve">Л 145</t>
  </si>
  <si>
    <t xml:space="preserve">Суп летний овощной</t>
  </si>
  <si>
    <t xml:space="preserve">Шницель натуральный рубленный</t>
  </si>
  <si>
    <t xml:space="preserve">267М/БМД</t>
  </si>
  <si>
    <t xml:space="preserve">Шницель натуральный рубленный (индейка филе),</t>
  </si>
  <si>
    <t xml:space="preserve">Каша вязкая с маслом сливочным (пшеничная), 150/5</t>
  </si>
  <si>
    <t xml:space="preserve">Каша вязкая с маслом растительным (пшеничная), 150/5</t>
  </si>
  <si>
    <t xml:space="preserve">*359</t>
  </si>
  <si>
    <t xml:space="preserve">Кисель из сока плодового или ягодного натурального с сахаром</t>
  </si>
  <si>
    <t xml:space="preserve">Кисель из сока плодового или ягодного натурального</t>
  </si>
  <si>
    <t xml:space="preserve">Кисломолочный продукт (кефир 2,7 %-ной жирности)</t>
  </si>
  <si>
    <t xml:space="preserve">День/неделя: Пятница-2</t>
  </si>
  <si>
    <t xml:space="preserve">297М</t>
  </si>
  <si>
    <t xml:space="preserve">Фрикадельки из кур или бройлеров-цыплят с соусом молочным, 65/50</t>
  </si>
  <si>
    <t xml:space="preserve">297/М/БМД</t>
  </si>
  <si>
    <t xml:space="preserve">Фрикадельки из кур или бройлеров-цыплят с соусом томатным, 65/50</t>
  </si>
  <si>
    <t xml:space="preserve">203М</t>
  </si>
  <si>
    <t xml:space="preserve">Макаронные изделия отварные с маслом, 110/5</t>
  </si>
  <si>
    <t xml:space="preserve">331М</t>
  </si>
  <si>
    <t xml:space="preserve">Макаронные изделия отварные с  маслом растительным</t>
  </si>
  <si>
    <t xml:space="preserve">379М </t>
  </si>
  <si>
    <t xml:space="preserve">Кофейный напиток на молоке</t>
  </si>
  <si>
    <t xml:space="preserve">309М/БМД</t>
  </si>
  <si>
    <t xml:space="preserve">Фрукты свежие (персики)</t>
  </si>
  <si>
    <t xml:space="preserve">Борщ с капустой и картофелем</t>
  </si>
  <si>
    <t xml:space="preserve">82М</t>
  </si>
  <si>
    <t xml:space="preserve">Сосиска запеченная с сыром  </t>
  </si>
  <si>
    <t xml:space="preserve">291М/БМД</t>
  </si>
  <si>
    <t xml:space="preserve">Плов из птицы (грудки куриные, рис)</t>
  </si>
  <si>
    <t xml:space="preserve">Соус молочный</t>
  </si>
  <si>
    <t xml:space="preserve">342М/БМД</t>
  </si>
  <si>
    <t xml:space="preserve">Компот из яблок</t>
  </si>
  <si>
    <t xml:space="preserve">Макаронные изделия отварные с овощами, 125/5 </t>
  </si>
  <si>
    <t xml:space="preserve">Кондитерское изделие (вафли молочные)</t>
  </si>
  <si>
    <t xml:space="preserve">Хлеб ржаной йодированный </t>
  </si>
  <si>
    <t xml:space="preserve">Вариант реализации 10-ти дневного типового диетического меню для обучающихся общеобразовательных организаций Краснодарского края с заболеванием: аллергия на коровье молоко</t>
  </si>
  <si>
    <t xml:space="preserve">Возраст 7-11 лет</t>
  </si>
  <si>
    <t xml:space="preserve">Сезон осенне-зимний</t>
  </si>
  <si>
    <t xml:space="preserve">Пищевые вещества (г)</t>
  </si>
  <si>
    <t xml:space="preserve">Энергетическая ценность (ккал)</t>
  </si>
  <si>
    <t xml:space="preserve">Витамины (мг)</t>
  </si>
  <si>
    <t xml:space="preserve">Минеральные вещества (мг)</t>
  </si>
  <si>
    <t xml:space="preserve">Б</t>
  </si>
  <si>
    <t xml:space="preserve">Ж</t>
  </si>
  <si>
    <t xml:space="preserve">У</t>
  </si>
  <si>
    <t xml:space="preserve">В1</t>
  </si>
  <si>
    <t xml:space="preserve">С</t>
  </si>
  <si>
    <t xml:space="preserve">А (мкг)</t>
  </si>
  <si>
    <t xml:space="preserve">Е</t>
  </si>
  <si>
    <t xml:space="preserve">Са</t>
  </si>
  <si>
    <t xml:space="preserve">Р</t>
  </si>
  <si>
    <t xml:space="preserve">Mg</t>
  </si>
  <si>
    <t xml:space="preserve">Fe</t>
  </si>
  <si>
    <t xml:space="preserve">День/неделя: Понедельник -1 </t>
  </si>
  <si>
    <t xml:space="preserve">_Завтрак</t>
  </si>
  <si>
    <t xml:space="preserve">294/М/БДМ</t>
  </si>
  <si>
    <t xml:space="preserve">Котлеты рубленные (из мяса индейки-филе)</t>
  </si>
  <si>
    <t xml:space="preserve">302М/БМД</t>
  </si>
  <si>
    <t xml:space="preserve">Рис отварной (масло растительное)</t>
  </si>
  <si>
    <t xml:space="preserve">Фрукты (яблоки)</t>
  </si>
  <si>
    <t xml:space="preserve">Итого за _Завтрак</t>
  </si>
  <si>
    <t xml:space="preserve">Второй завтрак</t>
  </si>
  <si>
    <t xml:space="preserve">553/К/БМД</t>
  </si>
  <si>
    <t xml:space="preserve">Булочка с маком пониженной калорийности (раст. масло)</t>
  </si>
  <si>
    <t xml:space="preserve">Итого за Второй завтрак</t>
  </si>
  <si>
    <t xml:space="preserve">Гуляш из свинины, 45/45</t>
  </si>
  <si>
    <t xml:space="preserve">Каша вязкая перловая на воде с маслом сливочным</t>
  </si>
  <si>
    <t xml:space="preserve">Хлеб ржаной</t>
  </si>
  <si>
    <t xml:space="preserve">473К</t>
  </si>
  <si>
    <t xml:space="preserve">Напиток витаминный (шиповник, изюм)</t>
  </si>
  <si>
    <t xml:space="preserve">Всего за Понедельник-1</t>
  </si>
  <si>
    <t xml:space="preserve">Овощи натуральные свежие (огурцы)</t>
  </si>
  <si>
    <t xml:space="preserve">Жаркое по-домашнему (индейка филе)</t>
  </si>
  <si>
    <t xml:space="preserve">Фруктовый чай (яблоки свежие) </t>
  </si>
  <si>
    <t xml:space="preserve">590/К/БМД</t>
  </si>
  <si>
    <t xml:space="preserve">Лепешка с кунжутом (раст. масло)</t>
  </si>
  <si>
    <t xml:space="preserve">Огурец свежий</t>
  </si>
  <si>
    <t xml:space="preserve">Суп крестьянский с крупой</t>
  </si>
  <si>
    <t xml:space="preserve">Рыба припущенная (горбуша филе)</t>
  </si>
  <si>
    <t xml:space="preserve">Картофельное пюре (растительное масло)</t>
  </si>
  <si>
    <t xml:space="preserve">Всего за Вторник-1</t>
  </si>
  <si>
    <t xml:space="preserve">Салат из свежих помидоров и огурцов</t>
  </si>
  <si>
    <t xml:space="preserve">Котлеты рубленные (из мяса птицы кур)</t>
  </si>
  <si>
    <t xml:space="preserve">Каша ячневая вязкая на воде с маслом сливочным</t>
  </si>
  <si>
    <t xml:space="preserve">Суп картофельный  с мясными фрикадельками (свинина б/к)</t>
  </si>
  <si>
    <t xml:space="preserve">Котлеты рубленые из  кролика (масло раст.)</t>
  </si>
  <si>
    <t xml:space="preserve">363К</t>
  </si>
  <si>
    <t xml:space="preserve">Соус томатный (2-й вариант)</t>
  </si>
  <si>
    <t xml:space="preserve">184К/БМД</t>
  </si>
  <si>
    <t xml:space="preserve">Кисель из плодов чёрной смородины</t>
  </si>
  <si>
    <t xml:space="preserve">Всего за Среда-1</t>
  </si>
  <si>
    <t xml:space="preserve">Салат из белокачанной капусты</t>
  </si>
  <si>
    <t xml:space="preserve">Рыба запеченая (минтай филе), без соуса</t>
  </si>
  <si>
    <t xml:space="preserve">Рассольник ленинградский</t>
  </si>
  <si>
    <t xml:space="preserve">Птица запеченная (грудки кур)</t>
  </si>
  <si>
    <t xml:space="preserve">Фрукты (Груши) </t>
  </si>
  <si>
    <t xml:space="preserve">Всего за Четверг-1</t>
  </si>
  <si>
    <t xml:space="preserve">Омлет натуральный (на воде, масло растительное)</t>
  </si>
  <si>
    <t xml:space="preserve">Борщ с фасолью и картофелем</t>
  </si>
  <si>
    <t xml:space="preserve">Рыба тушеная в томате с овощами (треска)</t>
  </si>
  <si>
    <t xml:space="preserve">Всего за Пятница-1</t>
  </si>
  <si>
    <t xml:space="preserve">Горошек зелёный</t>
  </si>
  <si>
    <t xml:space="preserve">Всего за Понедельник-2</t>
  </si>
  <si>
    <t xml:space="preserve">Шницель рыбный (минтай филе) с маслом</t>
  </si>
  <si>
    <t xml:space="preserve">Картофель отварной (масло раст.)</t>
  </si>
  <si>
    <t xml:space="preserve">Борщ (без картофеля)</t>
  </si>
  <si>
    <t xml:space="preserve">Всего за Вторник-2</t>
  </si>
  <si>
    <t xml:space="preserve"> Кролик отварной без масла</t>
  </si>
  <si>
    <t xml:space="preserve">Каша вязкая гречневая на воде (для меню г. Краснодар)</t>
  </si>
  <si>
    <t xml:space="preserve">Печенье</t>
  </si>
  <si>
    <t xml:space="preserve">Суп с макаронными изделиями</t>
  </si>
  <si>
    <t xml:space="preserve">Биточек рыбный паровой </t>
  </si>
  <si>
    <t xml:space="preserve">Всего за Среда-2</t>
  </si>
  <si>
    <t xml:space="preserve">292М/БМД</t>
  </si>
  <si>
    <t xml:space="preserve">Птица (грудки кур.), тушенные в соусе с овощами (крем смет.соевый)</t>
  </si>
  <si>
    <t xml:space="preserve">Фрукты (Груши)</t>
  </si>
  <si>
    <t xml:space="preserve">Шницель натурально рубленный (гов.б/к)</t>
  </si>
  <si>
    <t xml:space="preserve">Каша вязкая пшеничная на воде с маслом раст. (для меню г. Краснодар)</t>
  </si>
  <si>
    <t xml:space="preserve">Всего за Четверг-2</t>
  </si>
  <si>
    <t xml:space="preserve">20М/ссж</t>
  </si>
  <si>
    <t xml:space="preserve">Салат из свежих огурцов</t>
  </si>
  <si>
    <t xml:space="preserve">Фрикадельки из кур</t>
  </si>
  <si>
    <t xml:space="preserve">Макаронные изделия отварные (масло растительное)</t>
  </si>
  <si>
    <t xml:space="preserve">Борщ из свежей капусты с картофелем</t>
  </si>
  <si>
    <t xml:space="preserve">Плов из птицы (грудки кур)</t>
  </si>
  <si>
    <t xml:space="preserve">Компот из свежих яблок</t>
  </si>
  <si>
    <t xml:space="preserve">Всего за Пятница-2</t>
  </si>
  <si>
    <t xml:space="preserve">Итого</t>
  </si>
  <si>
    <t xml:space="preserve">Итого за завтраки</t>
  </si>
  <si>
    <t xml:space="preserve">Среднее значение за завтраки</t>
  </si>
  <si>
    <t xml:space="preserve">Соотношение БЖУ в % от ЭЦ</t>
  </si>
  <si>
    <t xml:space="preserve">Выполнение СанПиН, % от суточной нормы </t>
  </si>
  <si>
    <t xml:space="preserve">Итого за промежуточное питание</t>
  </si>
  <si>
    <t xml:space="preserve">Среднее значение за промежуточное питание</t>
  </si>
  <si>
    <t xml:space="preserve">Итого за обеды</t>
  </si>
  <si>
    <t xml:space="preserve">Среднее значение за обеды</t>
  </si>
  <si>
    <t xml:space="preserve">Итого за полдники</t>
  </si>
  <si>
    <t xml:space="preserve">Среднее значение за полдники</t>
  </si>
  <si>
    <t xml:space="preserve">Итого за весь период </t>
  </si>
  <si>
    <t xml:space="preserve">Среднее значение </t>
  </si>
  <si>
    <t xml:space="preserve">100 % Норма СанПиН </t>
  </si>
  <si>
    <t xml:space="preserve">        Приложение №2</t>
  </si>
  <si>
    <t xml:space="preserve">Показатели соотношения пищевых веществ и энергии Варианта реализации типового 10-ти дневного  диетического меню (БМД) для обучающихся общеобразовательных организаций Краснодарского края</t>
  </si>
  <si>
    <t xml:space="preserve">Завтраки</t>
  </si>
  <si>
    <t xml:space="preserve">Выполнение БЖУ</t>
  </si>
  <si>
    <t xml:space="preserve">Соотношение БЖУ</t>
  </si>
  <si>
    <t xml:space="preserve">ЭЦ</t>
  </si>
  <si>
    <t xml:space="preserve">Понедельник - 1</t>
  </si>
  <si>
    <t xml:space="preserve">Вторник - 1</t>
  </si>
  <si>
    <t xml:space="preserve">Среда - 1</t>
  </si>
  <si>
    <t xml:space="preserve">Четверг - 1</t>
  </si>
  <si>
    <t xml:space="preserve">Пятница - 1</t>
  </si>
  <si>
    <t xml:space="preserve">Понедельник - 2</t>
  </si>
  <si>
    <t xml:space="preserve">Вторник - 2</t>
  </si>
  <si>
    <t xml:space="preserve">Среда - 2</t>
  </si>
  <si>
    <t xml:space="preserve">Четверг - 2</t>
  </si>
  <si>
    <t xml:space="preserve">Пятница - 2</t>
  </si>
  <si>
    <t xml:space="preserve">Среднее </t>
  </si>
  <si>
    <t xml:space="preserve">Обеды</t>
  </si>
  <si>
    <t xml:space="preserve">Полдники</t>
  </si>
  <si>
    <t xml:space="preserve">Показатели соотношения пищевых веществ и энергии Варианта реализации типового основного меню (организованного питания) для обучающихся общеобразовательных организаций Краснодарского края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</si>
</sst>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0%"/>
    <numFmt numFmtId="166" formatCode="_-* #,##0.00\ _₽_-;\-* #,##0.00\ _₽_-;_-* \-??\ _₽_-;_-@_-"/>
    <numFmt numFmtId="167" formatCode="0&quot;/М/БДМ&quot;"/>
    <numFmt numFmtId="168" formatCode="0&quot;/М/БМД&quot;"/>
    <numFmt numFmtId="169" formatCode="0&quot;М/ссж&quot;"/>
    <numFmt numFmtId="170" formatCode="General"/>
    <numFmt numFmtId="171" formatCode="0&quot;/К/БМД&quot;"/>
    <numFmt numFmtId="172" formatCode="0"/>
    <numFmt numFmtId="173" formatCode="0.00"/>
    <numFmt numFmtId="174" formatCode="0\К"/>
    <numFmt numFmtId="175" formatCode="0&quot;М/БМД&quot;"/>
    <numFmt numFmtId="176" formatCode="0&quot;К/БМД&quot;"/>
    <numFmt numFmtId="177" formatCode="@"/>
  </numFmts>
  <fonts count="30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1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 val="true"/>
      <sz val="8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sz val="8"/>
      <name val="Times New Roman"/>
      <family val="1"/>
      <charset val="204"/>
    </font>
    <font>
      <b val="true"/>
      <i val="true"/>
      <sz val="10"/>
      <name val="Times New Roman"/>
      <family val="1"/>
      <charset val="204"/>
    </font>
    <font>
      <b val="true"/>
      <i val="true"/>
      <sz val="10"/>
      <color rgb="FF000000"/>
      <name val="Times New Roman"/>
      <family val="1"/>
      <charset val="204"/>
    </font>
    <font>
      <b val="true"/>
      <i val="true"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000000"/>
      <name val="Times New Roman"/>
      <family val="2"/>
      <charset val="1"/>
    </font>
    <font>
      <b val="true"/>
      <i val="true"/>
      <sz val="8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name val="Times New Roman"/>
      <family val="2"/>
      <charset val="1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Calibri"/>
      <family val="2"/>
      <charset val="204"/>
    </font>
    <font>
      <b val="true"/>
      <i val="true"/>
      <sz val="12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95B3D7"/>
        <bgColor rgb="FF9999FF"/>
      </patternFill>
    </fill>
    <fill>
      <patternFill patternType="solid">
        <fgColor rgb="FFFAC090"/>
        <bgColor rgb="FFC0C0C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/>
      <bottom style="thin"/>
      <diagonal/>
    </border>
  </borders>
  <cellStyleXfs count="4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28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2" borderId="0" xfId="28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9" fillId="2" borderId="0" xfId="28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2" borderId="0" xfId="28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28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2" borderId="0" xfId="28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0" xfId="28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2" fillId="2" borderId="0" xfId="28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2" fillId="2" borderId="0" xfId="28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2" borderId="0" xfId="28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0" xfId="28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2" fillId="2" borderId="0" xfId="28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28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2" borderId="0" xfId="28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2" borderId="0" xfId="28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2" borderId="0" xfId="2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28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2" borderId="0" xfId="2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0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0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0" xfId="28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12" fillId="3" borderId="0" xfId="2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0" xfId="28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2" borderId="0" xfId="28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2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2" fillId="2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2" borderId="1" xfId="2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1" xfId="2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1" xfId="29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" fillId="2" borderId="1" xfId="2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12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6" fillId="2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16" fillId="2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2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7" fontId="9" fillId="2" borderId="1" xfId="3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2" borderId="1" xfId="3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9" fillId="2" borderId="1" xfId="3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2" borderId="1" xfId="3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9" fillId="2" borderId="1" xfId="3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5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1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16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7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5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5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6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6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6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9" fillId="2" borderId="1" xfId="3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2" fontId="9" fillId="2" borderId="1" xfId="3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7" fillId="2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5" fillId="2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3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2" fontId="10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2" fontId="9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8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0" fillId="2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2" fontId="9" fillId="2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73" fontId="10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9" fillId="2" borderId="1" xfId="32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3" fontId="9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2" fontId="19" fillId="2" borderId="1" xfId="32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7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2" fontId="16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4" fontId="9" fillId="2" borderId="1" xfId="3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7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2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5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2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2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2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2" borderId="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0" fillId="2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0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16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6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5" fontId="9" fillId="2" borderId="1" xfId="3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6" fontId="9" fillId="2" borderId="1" xfId="3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2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2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6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2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2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2" fontId="10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8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2" fontId="10" fillId="2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2" fontId="1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6" fillId="2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6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8" fillId="2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0" fillId="2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9" fillId="2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8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12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2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16" fillId="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3" fontId="10" fillId="2" borderId="1" xfId="23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2" fontId="10" fillId="2" borderId="1" xfId="23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73" fontId="9" fillId="2" borderId="1" xfId="23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2" fontId="9" fillId="2" borderId="1" xfId="23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2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9" fillId="2" borderId="1" xfId="3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2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2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0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1" xfId="3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8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8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0" fillId="2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0" fillId="2" borderId="0" xfId="28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2" borderId="0" xfId="28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9" xfId="3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2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2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4" xfId="3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24" fillId="0" borderId="4" xfId="3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24" fillId="0" borderId="4" xfId="3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24" fillId="0" borderId="1" xfId="3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2" fontId="24" fillId="0" borderId="1" xfId="3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" xfId="3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3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23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23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23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24" fillId="0" borderId="1" xfId="3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24" fillId="0" borderId="1" xfId="3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3" borderId="1" xfId="3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25" fillId="0" borderId="1" xfId="3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25" fillId="0" borderId="1" xfId="3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1" xfId="3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21" fillId="0" borderId="1" xfId="3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1" fillId="4" borderId="1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21" fillId="0" borderId="1" xfId="3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21" fillId="0" borderId="1" xfId="3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1" fillId="5" borderId="1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1" fillId="4" borderId="1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21" fillId="0" borderId="1" xfId="3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25" fillId="0" borderId="1" xfId="3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25" fillId="0" borderId="1" xfId="3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2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28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28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0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0" xfId="28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2" borderId="9" xfId="2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2" borderId="0" xfId="28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3" borderId="1" xfId="2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4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7" fontId="14" fillId="2" borderId="4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11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7" fontId="14" fillId="2" borderId="1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4" fillId="2" borderId="1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1" xfId="2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7" fillId="2" borderId="1" xfId="31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7" fillId="2" borderId="1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17" fillId="2" borderId="1" xfId="28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7" fillId="5" borderId="1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2" borderId="0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17" fillId="2" borderId="1" xfId="3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2" borderId="1" xfId="2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7" fillId="2" borderId="1" xfId="28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3" fontId="17" fillId="2" borderId="1" xfId="2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17" fillId="2" borderId="1" xfId="28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2" borderId="0" xfId="28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2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Обычный 2 2" xfId="21"/>
    <cellStyle name="Обычный 2 3" xfId="22"/>
    <cellStyle name="Обычный 2 4" xfId="23"/>
    <cellStyle name="Обычный 3" xfId="24"/>
    <cellStyle name="Обычный 3 2" xfId="25"/>
    <cellStyle name="Обычный 4" xfId="26"/>
    <cellStyle name="Обычный 5" xfId="27"/>
    <cellStyle name="Обычный 6" xfId="28"/>
    <cellStyle name="Обычный_1С хэх" xfId="29"/>
    <cellStyle name="Обычный_Лист1" xfId="30"/>
    <cellStyle name="Обычный_Лист2" xfId="31"/>
    <cellStyle name="Обычный_Лист3" xfId="32"/>
    <cellStyle name="Обычный_Лист6" xfId="33"/>
    <cellStyle name="Обычный_Соотношение ЭЦ" xfId="34"/>
    <cellStyle name="Обычный_хэх Могильный" xfId="35"/>
    <cellStyle name="Процентный 2" xfId="36"/>
    <cellStyle name="Процентный 2 2" xfId="37"/>
    <cellStyle name="Процентный 3" xfId="38"/>
    <cellStyle name="Процентный 4" xfId="39"/>
    <cellStyle name="Финансовый 2" xfId="40"/>
  </cellStyles>
  <dxfs count="3">
    <dxf>
      <fill>
        <patternFill patternType="solid">
          <fgColor rgb="FF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FFFF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DCE6F2"/>
    <pageSetUpPr fitToPage="false"/>
  </sheetPr>
  <dimension ref="A1:K311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G304" activeCellId="0" sqref="G304"/>
    </sheetView>
  </sheetViews>
  <sheetFormatPr defaultColWidth="9.2265625" defaultRowHeight="13.2" zeroHeight="false" outlineLevelRow="0" outlineLevelCol="0"/>
  <cols>
    <col collapsed="false" customWidth="true" hidden="false" outlineLevel="0" max="1" min="1" style="1" width="7.22"/>
    <col collapsed="false" customWidth="true" hidden="false" outlineLevel="0" max="2" min="2" style="2" width="29.22"/>
    <col collapsed="false" customWidth="true" hidden="false" outlineLevel="0" max="3" min="3" style="3" width="6.22"/>
    <col collapsed="false" customWidth="true" hidden="false" outlineLevel="0" max="4" min="4" style="4" width="3.45"/>
    <col collapsed="false" customWidth="true" hidden="false" outlineLevel="0" max="5" min="5" style="4" width="2.22"/>
    <col collapsed="false" customWidth="true" hidden="false" outlineLevel="0" max="6" min="6" style="5" width="10.99"/>
    <col collapsed="false" customWidth="true" hidden="false" outlineLevel="0" max="7" min="7" style="6" width="30.78"/>
    <col collapsed="false" customWidth="true" hidden="false" outlineLevel="0" max="8" min="8" style="5" width="5.78"/>
    <col collapsed="false" customWidth="false" hidden="false" outlineLevel="0" max="1024" min="9" style="4" width="9.21"/>
  </cols>
  <sheetData>
    <row r="1" s="10" customFormat="true" ht="13.2" hidden="false" customHeight="false" outlineLevel="0" collapsed="false">
      <c r="A1" s="7"/>
      <c r="B1" s="8"/>
      <c r="C1" s="9"/>
      <c r="F1" s="11"/>
      <c r="G1" s="12"/>
      <c r="H1" s="11"/>
    </row>
    <row r="2" customFormat="false" ht="13.2" hidden="false" customHeight="false" outlineLevel="0" collapsed="false">
      <c r="A2" s="13"/>
      <c r="B2" s="14"/>
      <c r="C2" s="15"/>
      <c r="D2" s="16"/>
      <c r="F2" s="17"/>
      <c r="G2" s="18"/>
      <c r="H2" s="17"/>
    </row>
    <row r="3" customFormat="false" ht="35.1" hidden="false" customHeight="true" outlineLevel="0" collapsed="false">
      <c r="A3" s="19" t="s">
        <v>0</v>
      </c>
      <c r="B3" s="19"/>
      <c r="C3" s="19"/>
      <c r="D3" s="19"/>
    </row>
    <row r="4" customFormat="false" ht="13.2" hidden="false" customHeight="false" outlineLevel="0" collapsed="false">
      <c r="A4" s="19"/>
      <c r="B4" s="19"/>
      <c r="C4" s="19"/>
      <c r="D4" s="19"/>
      <c r="F4" s="20"/>
      <c r="G4" s="20"/>
      <c r="H4" s="21"/>
    </row>
    <row r="5" customFormat="false" ht="13.2" hidden="false" customHeight="false" outlineLevel="0" collapsed="false">
      <c r="A5" s="13"/>
      <c r="B5" s="22" t="s">
        <v>1</v>
      </c>
      <c r="C5" s="15"/>
      <c r="D5" s="16"/>
      <c r="F5" s="17"/>
      <c r="G5" s="22" t="s">
        <v>2</v>
      </c>
      <c r="H5" s="17"/>
    </row>
    <row r="6" s="26" customFormat="true" ht="13.2" hidden="false" customHeight="false" outlineLevel="0" collapsed="false">
      <c r="A6" s="23"/>
      <c r="B6" s="24"/>
      <c r="C6" s="15"/>
      <c r="D6" s="25"/>
      <c r="F6" s="27"/>
      <c r="G6" s="28"/>
      <c r="H6" s="27"/>
    </row>
    <row r="7" s="32" customFormat="true" ht="12.75" hidden="false" customHeight="true" outlineLevel="0" collapsed="false">
      <c r="A7" s="29" t="s">
        <v>3</v>
      </c>
      <c r="B7" s="30" t="s">
        <v>4</v>
      </c>
      <c r="C7" s="30" t="s">
        <v>5</v>
      </c>
      <c r="D7" s="31"/>
      <c r="F7" s="33"/>
      <c r="G7" s="34" t="s">
        <v>4</v>
      </c>
      <c r="H7" s="33" t="s">
        <v>5</v>
      </c>
    </row>
    <row r="8" s="32" customFormat="true" ht="13.2" hidden="false" customHeight="false" outlineLevel="0" collapsed="false">
      <c r="A8" s="29"/>
      <c r="B8" s="30"/>
      <c r="C8" s="30"/>
      <c r="D8" s="31"/>
      <c r="F8" s="33"/>
      <c r="G8" s="34"/>
      <c r="H8" s="33"/>
    </row>
    <row r="9" s="32" customFormat="true" ht="12.75" hidden="false" customHeight="true" outlineLevel="0" collapsed="false">
      <c r="A9" s="35" t="s">
        <v>6</v>
      </c>
      <c r="B9" s="35"/>
      <c r="C9" s="35"/>
      <c r="D9" s="35"/>
      <c r="F9" s="36"/>
      <c r="G9" s="37" t="s">
        <v>6</v>
      </c>
      <c r="H9" s="36"/>
    </row>
    <row r="10" s="39" customFormat="true" ht="13.8" hidden="false" customHeight="false" outlineLevel="0" collapsed="false">
      <c r="A10" s="38" t="s">
        <v>7</v>
      </c>
      <c r="B10" s="38"/>
      <c r="C10" s="38"/>
      <c r="D10" s="38"/>
      <c r="F10" s="40"/>
      <c r="G10" s="41"/>
      <c r="H10" s="40"/>
    </row>
    <row r="11" s="44" customFormat="true" ht="26.4" hidden="false" customHeight="false" outlineLevel="0" collapsed="false">
      <c r="A11" s="42"/>
      <c r="B11" s="43" t="s">
        <v>8</v>
      </c>
      <c r="C11" s="43" t="n">
        <v>230</v>
      </c>
      <c r="F11" s="45" t="s">
        <v>9</v>
      </c>
      <c r="G11" s="46" t="s">
        <v>10</v>
      </c>
      <c r="H11" s="47" t="n">
        <v>110</v>
      </c>
    </row>
    <row r="12" s="44" customFormat="true" ht="26.4" hidden="false" customHeight="false" outlineLevel="0" collapsed="false">
      <c r="A12" s="42"/>
      <c r="B12" s="43" t="s">
        <v>11</v>
      </c>
      <c r="C12" s="43" t="n">
        <v>40</v>
      </c>
      <c r="F12" s="48"/>
      <c r="G12" s="46" t="s">
        <v>12</v>
      </c>
      <c r="H12" s="47" t="n">
        <v>150</v>
      </c>
    </row>
    <row r="13" s="44" customFormat="true" ht="13.2" hidden="false" customHeight="false" outlineLevel="0" collapsed="false">
      <c r="A13" s="42"/>
      <c r="B13" s="43" t="s">
        <v>13</v>
      </c>
      <c r="C13" s="43" t="n">
        <v>120</v>
      </c>
      <c r="F13" s="49"/>
      <c r="G13" s="46" t="s">
        <v>14</v>
      </c>
      <c r="H13" s="47" t="n">
        <v>20</v>
      </c>
    </row>
    <row r="14" s="44" customFormat="true" ht="13.2" hidden="false" customHeight="false" outlineLevel="0" collapsed="false">
      <c r="A14" s="42"/>
      <c r="B14" s="43" t="s">
        <v>15</v>
      </c>
      <c r="C14" s="43" t="n">
        <v>200</v>
      </c>
      <c r="F14" s="50" t="s">
        <v>16</v>
      </c>
      <c r="G14" s="46" t="s">
        <v>17</v>
      </c>
      <c r="H14" s="47" t="n">
        <v>200</v>
      </c>
    </row>
    <row r="15" s="44" customFormat="true" ht="13.2" hidden="false" customHeight="false" outlineLevel="0" collapsed="false">
      <c r="A15" s="42"/>
      <c r="B15" s="43" t="s">
        <v>18</v>
      </c>
      <c r="C15" s="43" t="n">
        <v>20</v>
      </c>
      <c r="F15" s="51"/>
      <c r="G15" s="43" t="s">
        <v>19</v>
      </c>
      <c r="H15" s="47" t="n">
        <v>120</v>
      </c>
    </row>
    <row r="16" s="44" customFormat="true" ht="13.8" hidden="false" customHeight="true" outlineLevel="0" collapsed="false">
      <c r="A16" s="52" t="s">
        <v>20</v>
      </c>
      <c r="B16" s="52"/>
      <c r="C16" s="53" t="n">
        <f aca="false">SUM(C11:C15)</f>
        <v>610</v>
      </c>
      <c r="F16" s="51"/>
      <c r="G16" s="54" t="s">
        <v>20</v>
      </c>
      <c r="H16" s="55" t="n">
        <f aca="false">SUM(H11:H15)</f>
        <v>600</v>
      </c>
    </row>
    <row r="17" s="57" customFormat="true" ht="13.8" hidden="false" customHeight="false" outlineLevel="0" collapsed="false">
      <c r="A17" s="56"/>
      <c r="C17" s="58"/>
      <c r="F17" s="59"/>
      <c r="G17" s="60"/>
      <c r="H17" s="59"/>
    </row>
    <row r="18" s="57" customFormat="true" ht="13.5" hidden="false" customHeight="true" outlineLevel="0" collapsed="false">
      <c r="A18" s="56"/>
      <c r="C18" s="58"/>
      <c r="F18" s="61"/>
      <c r="G18" s="62" t="s">
        <v>21</v>
      </c>
      <c r="H18" s="62"/>
    </row>
    <row r="19" s="57" customFormat="true" ht="26.4" hidden="false" customHeight="false" outlineLevel="0" collapsed="false">
      <c r="A19" s="56"/>
      <c r="C19" s="58"/>
      <c r="F19" s="63" t="n">
        <v>553</v>
      </c>
      <c r="G19" s="46" t="s">
        <v>22</v>
      </c>
      <c r="H19" s="64" t="n">
        <v>50</v>
      </c>
    </row>
    <row r="20" s="57" customFormat="true" ht="13.8" hidden="false" customHeight="false" outlineLevel="0" collapsed="false">
      <c r="A20" s="56"/>
      <c r="C20" s="58"/>
      <c r="F20" s="64"/>
      <c r="G20" s="46" t="s">
        <v>23</v>
      </c>
      <c r="H20" s="64" t="n">
        <v>200</v>
      </c>
    </row>
    <row r="21" s="57" customFormat="true" ht="13.8" hidden="false" customHeight="false" outlineLevel="0" collapsed="false">
      <c r="A21" s="56"/>
      <c r="C21" s="58"/>
      <c r="F21" s="49"/>
      <c r="G21" s="46" t="s">
        <v>24</v>
      </c>
      <c r="H21" s="64" t="n">
        <v>15</v>
      </c>
    </row>
    <row r="22" s="39" customFormat="true" ht="27" hidden="false" customHeight="true" outlineLevel="0" collapsed="false">
      <c r="A22" s="65"/>
      <c r="C22" s="66"/>
      <c r="F22" s="54" t="s">
        <v>25</v>
      </c>
      <c r="G22" s="54"/>
      <c r="H22" s="55" t="n">
        <f aca="false">SUM(H19:H21)</f>
        <v>265</v>
      </c>
    </row>
    <row r="23" s="39" customFormat="true" ht="13.8" hidden="false" customHeight="true" outlineLevel="0" collapsed="false">
      <c r="A23" s="67" t="s">
        <v>26</v>
      </c>
      <c r="B23" s="67"/>
      <c r="C23" s="67"/>
      <c r="D23" s="67"/>
      <c r="F23" s="40"/>
      <c r="G23" s="41"/>
      <c r="H23" s="40"/>
    </row>
    <row r="24" s="44" customFormat="true" ht="32.25" hidden="false" customHeight="true" outlineLevel="0" collapsed="false">
      <c r="A24" s="42"/>
      <c r="B24" s="68" t="s">
        <v>27</v>
      </c>
      <c r="C24" s="69" t="n">
        <v>250</v>
      </c>
      <c r="F24" s="70" t="s">
        <v>28</v>
      </c>
      <c r="G24" s="43" t="s">
        <v>27</v>
      </c>
      <c r="H24" s="71" t="n">
        <v>250</v>
      </c>
    </row>
    <row r="25" s="44" customFormat="true" ht="13.2" hidden="false" customHeight="false" outlineLevel="0" collapsed="false">
      <c r="A25" s="72" t="n">
        <v>88</v>
      </c>
      <c r="B25" s="68" t="s">
        <v>29</v>
      </c>
      <c r="C25" s="69" t="n">
        <v>80</v>
      </c>
      <c r="F25" s="70" t="s">
        <v>30</v>
      </c>
      <c r="G25" s="43" t="s">
        <v>31</v>
      </c>
      <c r="H25" s="71" t="n">
        <v>90</v>
      </c>
    </row>
    <row r="26" s="44" customFormat="true" ht="26.4" hidden="false" customHeight="false" outlineLevel="0" collapsed="false">
      <c r="A26" s="72" t="n">
        <v>260</v>
      </c>
      <c r="B26" s="68" t="s">
        <v>32</v>
      </c>
      <c r="C26" s="73" t="n">
        <v>155</v>
      </c>
      <c r="F26" s="70"/>
      <c r="G26" s="43" t="s">
        <v>33</v>
      </c>
      <c r="H26" s="74" t="n">
        <v>155</v>
      </c>
    </row>
    <row r="27" s="44" customFormat="true" ht="13.2" hidden="false" customHeight="false" outlineLevel="0" collapsed="false">
      <c r="A27" s="42"/>
      <c r="B27" s="68" t="s">
        <v>34</v>
      </c>
      <c r="C27" s="69" t="n">
        <v>200</v>
      </c>
      <c r="F27" s="75"/>
      <c r="G27" s="43" t="s">
        <v>34</v>
      </c>
      <c r="H27" s="71" t="n">
        <v>200</v>
      </c>
    </row>
    <row r="28" s="44" customFormat="true" ht="13.2" hidden="false" customHeight="false" outlineLevel="0" collapsed="false">
      <c r="A28" s="42"/>
      <c r="B28" s="76" t="s">
        <v>35</v>
      </c>
      <c r="C28" s="69" t="n">
        <v>200</v>
      </c>
      <c r="F28" s="77"/>
      <c r="G28" s="78" t="s">
        <v>35</v>
      </c>
      <c r="H28" s="79" t="n">
        <v>200</v>
      </c>
    </row>
    <row r="29" s="44" customFormat="true" ht="13.2" hidden="false" customHeight="false" outlineLevel="0" collapsed="false">
      <c r="A29" s="42"/>
      <c r="B29" s="68" t="s">
        <v>36</v>
      </c>
      <c r="C29" s="69" t="n">
        <v>60</v>
      </c>
      <c r="F29" s="75"/>
      <c r="G29" s="43" t="s">
        <v>36</v>
      </c>
      <c r="H29" s="71" t="n">
        <v>60</v>
      </c>
    </row>
    <row r="30" s="44" customFormat="true" ht="13.2" hidden="false" customHeight="false" outlineLevel="0" collapsed="false">
      <c r="A30" s="42"/>
      <c r="B30" s="68" t="s">
        <v>37</v>
      </c>
      <c r="C30" s="69" t="n">
        <v>20</v>
      </c>
      <c r="F30" s="75"/>
      <c r="G30" s="43" t="s">
        <v>37</v>
      </c>
      <c r="H30" s="71" t="n">
        <v>20</v>
      </c>
    </row>
    <row r="31" s="44" customFormat="true" ht="13.8" hidden="false" customHeight="false" outlineLevel="0" collapsed="false">
      <c r="A31" s="80"/>
      <c r="B31" s="52" t="s">
        <v>38</v>
      </c>
      <c r="C31" s="53" t="n">
        <f aca="false">SUM(C24:C30)</f>
        <v>965</v>
      </c>
      <c r="F31" s="51"/>
      <c r="G31" s="54" t="s">
        <v>39</v>
      </c>
      <c r="H31" s="81" t="n">
        <f aca="false">SUM(H24:H30)</f>
        <v>975</v>
      </c>
    </row>
    <row r="32" s="57" customFormat="true" ht="13.5" hidden="false" customHeight="true" outlineLevel="0" collapsed="false">
      <c r="A32" s="56"/>
      <c r="C32" s="58"/>
      <c r="F32" s="59"/>
      <c r="G32" s="60"/>
      <c r="H32" s="59"/>
    </row>
    <row r="33" s="39" customFormat="true" ht="13.8" hidden="false" customHeight="true" outlineLevel="0" collapsed="false">
      <c r="A33" s="67" t="s">
        <v>40</v>
      </c>
      <c r="B33" s="67"/>
      <c r="C33" s="67"/>
      <c r="D33" s="67"/>
      <c r="F33" s="40"/>
      <c r="G33" s="41"/>
      <c r="H33" s="40"/>
    </row>
    <row r="34" s="44" customFormat="true" ht="26.4" hidden="false" customHeight="false" outlineLevel="0" collapsed="false">
      <c r="A34" s="82"/>
      <c r="B34" s="83"/>
      <c r="C34" s="83"/>
      <c r="F34" s="63" t="n">
        <v>553</v>
      </c>
      <c r="G34" s="46" t="s">
        <v>41</v>
      </c>
      <c r="H34" s="64" t="n">
        <v>50</v>
      </c>
    </row>
    <row r="35" s="44" customFormat="true" ht="13.2" hidden="false" customHeight="false" outlineLevel="0" collapsed="false">
      <c r="A35" s="82"/>
      <c r="B35" s="83"/>
      <c r="C35" s="83"/>
      <c r="F35" s="84" t="n">
        <v>473</v>
      </c>
      <c r="G35" s="46" t="s">
        <v>42</v>
      </c>
      <c r="H35" s="64" t="n">
        <v>200</v>
      </c>
    </row>
    <row r="36" s="44" customFormat="true" ht="13.2" hidden="false" customHeight="false" outlineLevel="0" collapsed="false">
      <c r="A36" s="82"/>
      <c r="B36" s="83"/>
      <c r="C36" s="83"/>
      <c r="F36" s="49"/>
      <c r="G36" s="46" t="s">
        <v>24</v>
      </c>
      <c r="H36" s="64" t="n">
        <v>15</v>
      </c>
    </row>
    <row r="37" s="57" customFormat="true" ht="13.8" hidden="false" customHeight="false" outlineLevel="0" collapsed="false">
      <c r="A37" s="85"/>
      <c r="B37" s="86"/>
      <c r="C37" s="87"/>
      <c r="F37" s="61"/>
      <c r="G37" s="54" t="s">
        <v>43</v>
      </c>
      <c r="H37" s="55" t="n">
        <f aca="false">SUM(H34:H36)</f>
        <v>265</v>
      </c>
    </row>
    <row r="38" s="89" customFormat="true" ht="13.2" hidden="false" customHeight="false" outlineLevel="0" collapsed="false">
      <c r="A38" s="88"/>
      <c r="C38" s="90"/>
      <c r="F38" s="91"/>
      <c r="G38" s="92"/>
      <c r="H38" s="91"/>
    </row>
    <row r="39" s="26" customFormat="true" ht="25.5" hidden="false" customHeight="true" outlineLevel="0" collapsed="false">
      <c r="A39" s="35" t="s">
        <v>44</v>
      </c>
      <c r="B39" s="35"/>
      <c r="C39" s="35"/>
      <c r="D39" s="35"/>
      <c r="F39" s="36"/>
      <c r="G39" s="93" t="s">
        <v>44</v>
      </c>
      <c r="H39" s="36"/>
    </row>
    <row r="40" s="39" customFormat="true" ht="13.8" hidden="false" customHeight="true" outlineLevel="0" collapsed="false">
      <c r="A40" s="67" t="s">
        <v>7</v>
      </c>
      <c r="B40" s="67"/>
      <c r="C40" s="67"/>
      <c r="D40" s="67"/>
      <c r="F40" s="40"/>
      <c r="G40" s="41"/>
      <c r="H40" s="40"/>
    </row>
    <row r="41" s="44" customFormat="true" ht="26.4" hidden="false" customHeight="false" outlineLevel="0" collapsed="false">
      <c r="A41" s="42"/>
      <c r="B41" s="43" t="s">
        <v>45</v>
      </c>
      <c r="C41" s="43" t="n">
        <v>60</v>
      </c>
      <c r="F41" s="75" t="s">
        <v>46</v>
      </c>
      <c r="G41" s="43" t="s">
        <v>47</v>
      </c>
      <c r="H41" s="70" t="n">
        <v>60</v>
      </c>
    </row>
    <row r="42" s="44" customFormat="true" ht="26.4" hidden="false" customHeight="false" outlineLevel="0" collapsed="false">
      <c r="A42" s="42"/>
      <c r="B42" s="43" t="s">
        <v>48</v>
      </c>
      <c r="C42" s="43" t="n">
        <v>175</v>
      </c>
      <c r="F42" s="70" t="s">
        <v>49</v>
      </c>
      <c r="G42" s="43" t="s">
        <v>50</v>
      </c>
      <c r="H42" s="70" t="n">
        <v>175</v>
      </c>
    </row>
    <row r="43" s="44" customFormat="true" ht="13.2" hidden="false" customHeight="false" outlineLevel="0" collapsed="false">
      <c r="A43" s="42"/>
      <c r="B43" s="43" t="s">
        <v>51</v>
      </c>
      <c r="C43" s="43" t="n">
        <v>200</v>
      </c>
      <c r="F43" s="75"/>
      <c r="G43" s="43" t="s">
        <v>51</v>
      </c>
      <c r="H43" s="70" t="n">
        <v>200</v>
      </c>
    </row>
    <row r="44" s="44" customFormat="true" ht="26.4" hidden="false" customHeight="false" outlineLevel="0" collapsed="false">
      <c r="A44" s="42"/>
      <c r="B44" s="43" t="s">
        <v>52</v>
      </c>
      <c r="C44" s="43" t="n">
        <v>200</v>
      </c>
      <c r="F44" s="75"/>
      <c r="G44" s="94" t="s">
        <v>53</v>
      </c>
      <c r="H44" s="51" t="n">
        <v>200</v>
      </c>
    </row>
    <row r="45" s="44" customFormat="true" ht="13.2" hidden="false" customHeight="false" outlineLevel="0" collapsed="false">
      <c r="A45" s="42"/>
      <c r="B45" s="43" t="s">
        <v>18</v>
      </c>
      <c r="C45" s="43" t="n">
        <v>25</v>
      </c>
      <c r="F45" s="75"/>
      <c r="G45" s="43" t="s">
        <v>18</v>
      </c>
      <c r="H45" s="75" t="n">
        <v>25</v>
      </c>
    </row>
    <row r="46" s="44" customFormat="true" ht="13.2" hidden="false" customHeight="false" outlineLevel="0" collapsed="false">
      <c r="A46" s="42"/>
      <c r="B46" s="43" t="s">
        <v>37</v>
      </c>
      <c r="C46" s="43" t="n">
        <v>25</v>
      </c>
      <c r="F46" s="51"/>
      <c r="G46" s="43" t="s">
        <v>37</v>
      </c>
      <c r="H46" s="75" t="n">
        <v>25</v>
      </c>
    </row>
    <row r="47" s="44" customFormat="true" ht="13.5" hidden="false" customHeight="true" outlineLevel="0" collapsed="false">
      <c r="A47" s="52" t="s">
        <v>20</v>
      </c>
      <c r="B47" s="52"/>
      <c r="C47" s="53" t="n">
        <f aca="false">SUM(C41:C46)</f>
        <v>685</v>
      </c>
      <c r="F47" s="54" t="s">
        <v>20</v>
      </c>
      <c r="G47" s="54"/>
      <c r="H47" s="70" t="n">
        <f aca="false">SUM(H41:H46)</f>
        <v>685</v>
      </c>
    </row>
    <row r="48" s="57" customFormat="true" ht="13.8" hidden="false" customHeight="false" outlineLevel="0" collapsed="false">
      <c r="A48" s="56"/>
      <c r="C48" s="58"/>
      <c r="F48" s="61"/>
      <c r="G48" s="95"/>
      <c r="H48" s="96"/>
    </row>
    <row r="49" s="57" customFormat="true" ht="13.5" hidden="false" customHeight="true" outlineLevel="0" collapsed="false">
      <c r="A49" s="56"/>
      <c r="C49" s="58"/>
      <c r="F49" s="61"/>
      <c r="G49" s="62" t="s">
        <v>21</v>
      </c>
      <c r="H49" s="62"/>
    </row>
    <row r="50" s="57" customFormat="true" ht="13.8" hidden="false" customHeight="false" outlineLevel="0" collapsed="false">
      <c r="A50" s="82"/>
      <c r="B50" s="83"/>
      <c r="C50" s="83"/>
      <c r="F50" s="63" t="n">
        <v>590</v>
      </c>
      <c r="G50" s="46" t="s">
        <v>54</v>
      </c>
      <c r="H50" s="64" t="n">
        <v>50</v>
      </c>
    </row>
    <row r="51" s="57" customFormat="true" ht="13.8" hidden="false" customHeight="false" outlineLevel="0" collapsed="false">
      <c r="A51" s="82"/>
      <c r="B51" s="83"/>
      <c r="C51" s="83"/>
      <c r="F51" s="64"/>
      <c r="G51" s="46" t="s">
        <v>23</v>
      </c>
      <c r="H51" s="64" t="n">
        <v>200</v>
      </c>
    </row>
    <row r="52" s="57" customFormat="true" ht="13.8" hidden="false" customHeight="false" outlineLevel="0" collapsed="false">
      <c r="A52" s="82"/>
      <c r="B52" s="83"/>
      <c r="C52" s="83"/>
      <c r="F52" s="49"/>
      <c r="G52" s="46" t="s">
        <v>55</v>
      </c>
      <c r="H52" s="64" t="n">
        <v>15</v>
      </c>
    </row>
    <row r="53" s="57" customFormat="true" ht="27" hidden="false" customHeight="true" outlineLevel="0" collapsed="false">
      <c r="A53" s="82"/>
      <c r="B53" s="83"/>
      <c r="C53" s="83"/>
      <c r="F53" s="54" t="s">
        <v>25</v>
      </c>
      <c r="G53" s="54"/>
      <c r="H53" s="55" t="n">
        <f aca="false">SUM(H50:H52)</f>
        <v>265</v>
      </c>
    </row>
    <row r="54" s="39" customFormat="true" ht="13.8" hidden="false" customHeight="true" outlineLevel="0" collapsed="false">
      <c r="A54" s="67" t="s">
        <v>26</v>
      </c>
      <c r="B54" s="67"/>
      <c r="C54" s="67"/>
      <c r="D54" s="67"/>
      <c r="F54" s="40"/>
      <c r="G54" s="41"/>
      <c r="H54" s="40"/>
    </row>
    <row r="55" s="44" customFormat="true" ht="13.2" hidden="false" customHeight="false" outlineLevel="0" collapsed="false">
      <c r="A55" s="42"/>
      <c r="B55" s="68" t="s">
        <v>56</v>
      </c>
      <c r="C55" s="69" t="n">
        <v>60</v>
      </c>
      <c r="F55" s="70" t="s">
        <v>46</v>
      </c>
      <c r="G55" s="97" t="s">
        <v>56</v>
      </c>
      <c r="H55" s="71" t="n">
        <v>60</v>
      </c>
    </row>
    <row r="56" s="44" customFormat="true" ht="34.05" hidden="false" customHeight="true" outlineLevel="0" collapsed="false">
      <c r="A56" s="72" t="n">
        <v>98</v>
      </c>
      <c r="B56" s="68" t="s">
        <v>57</v>
      </c>
      <c r="C56" s="69" t="n">
        <v>250</v>
      </c>
      <c r="F56" s="70" t="s">
        <v>58</v>
      </c>
      <c r="G56" s="43" t="s">
        <v>59</v>
      </c>
      <c r="H56" s="71" t="n">
        <v>250</v>
      </c>
    </row>
    <row r="57" s="44" customFormat="true" ht="12.75" hidden="false" customHeight="true" outlineLevel="0" collapsed="false">
      <c r="A57" s="72" t="n">
        <v>227</v>
      </c>
      <c r="B57" s="68" t="s">
        <v>60</v>
      </c>
      <c r="C57" s="69" t="n">
        <v>70</v>
      </c>
      <c r="F57" s="70" t="s">
        <v>61</v>
      </c>
      <c r="G57" s="43" t="s">
        <v>60</v>
      </c>
      <c r="H57" s="71" t="n">
        <v>90</v>
      </c>
    </row>
    <row r="58" s="44" customFormat="true" ht="13.2" hidden="false" customHeight="false" outlineLevel="0" collapsed="false">
      <c r="A58" s="72" t="n">
        <v>312</v>
      </c>
      <c r="B58" s="68" t="s">
        <v>62</v>
      </c>
      <c r="C58" s="69" t="n">
        <v>150</v>
      </c>
      <c r="F58" s="70" t="s">
        <v>63</v>
      </c>
      <c r="G58" s="43" t="s">
        <v>62</v>
      </c>
      <c r="H58" s="71" t="n">
        <v>150</v>
      </c>
    </row>
    <row r="59" s="44" customFormat="true" ht="13.2" hidden="false" customHeight="false" outlineLevel="0" collapsed="false">
      <c r="A59" s="72" t="n">
        <v>349</v>
      </c>
      <c r="B59" s="68" t="s">
        <v>64</v>
      </c>
      <c r="C59" s="69" t="n">
        <v>200</v>
      </c>
      <c r="F59" s="70" t="s">
        <v>65</v>
      </c>
      <c r="G59" s="43" t="s">
        <v>66</v>
      </c>
      <c r="H59" s="71" t="n">
        <v>200</v>
      </c>
    </row>
    <row r="60" s="44" customFormat="true" ht="13.2" hidden="false" customHeight="false" outlineLevel="0" collapsed="false">
      <c r="A60" s="72"/>
      <c r="B60" s="68" t="s">
        <v>36</v>
      </c>
      <c r="C60" s="69" t="n">
        <v>40</v>
      </c>
      <c r="F60" s="70"/>
      <c r="G60" s="43" t="s">
        <v>36</v>
      </c>
      <c r="H60" s="71" t="n">
        <v>40</v>
      </c>
    </row>
    <row r="61" s="44" customFormat="true" ht="13.2" hidden="false" customHeight="false" outlineLevel="0" collapsed="false">
      <c r="A61" s="72"/>
      <c r="B61" s="68" t="s">
        <v>37</v>
      </c>
      <c r="C61" s="69" t="n">
        <v>40</v>
      </c>
      <c r="F61" s="70"/>
      <c r="G61" s="43" t="s">
        <v>37</v>
      </c>
      <c r="H61" s="71" t="n">
        <v>40</v>
      </c>
    </row>
    <row r="62" s="44" customFormat="true" ht="13.2" hidden="false" customHeight="false" outlineLevel="0" collapsed="false">
      <c r="A62" s="72"/>
      <c r="B62" s="68" t="s">
        <v>67</v>
      </c>
      <c r="C62" s="98" t="n">
        <v>200</v>
      </c>
      <c r="F62" s="70"/>
      <c r="G62" s="94"/>
      <c r="H62" s="51"/>
    </row>
    <row r="63" s="57" customFormat="true" ht="15" hidden="false" customHeight="true" outlineLevel="0" collapsed="false">
      <c r="A63" s="99" t="s">
        <v>38</v>
      </c>
      <c r="B63" s="99"/>
      <c r="C63" s="100" t="n">
        <f aca="false">SUM(C55:C62)</f>
        <v>1010</v>
      </c>
      <c r="F63" s="99" t="s">
        <v>39</v>
      </c>
      <c r="G63" s="99" t="s">
        <v>39</v>
      </c>
      <c r="H63" s="61" t="n">
        <f aca="false">SUM(H55:H62)</f>
        <v>830</v>
      </c>
    </row>
    <row r="64" s="39" customFormat="true" ht="13.8" hidden="false" customHeight="true" outlineLevel="0" collapsed="false">
      <c r="A64" s="67" t="s">
        <v>40</v>
      </c>
      <c r="B64" s="67"/>
      <c r="C64" s="67"/>
      <c r="D64" s="67"/>
      <c r="F64" s="40"/>
      <c r="G64" s="41"/>
      <c r="H64" s="40"/>
    </row>
    <row r="65" s="44" customFormat="true" ht="13.2" hidden="false" customHeight="false" outlineLevel="0" collapsed="false">
      <c r="A65" s="82"/>
      <c r="B65" s="83"/>
      <c r="C65" s="83"/>
      <c r="F65" s="63" t="n">
        <v>590</v>
      </c>
      <c r="G65" s="46" t="s">
        <v>54</v>
      </c>
      <c r="H65" s="64" t="n">
        <v>50</v>
      </c>
    </row>
    <row r="66" s="44" customFormat="true" ht="13.2" hidden="false" customHeight="false" outlineLevel="0" collapsed="false">
      <c r="A66" s="82"/>
      <c r="B66" s="83"/>
      <c r="C66" s="83"/>
      <c r="F66" s="50"/>
      <c r="G66" s="46" t="s">
        <v>23</v>
      </c>
      <c r="H66" s="64" t="n">
        <v>200</v>
      </c>
    </row>
    <row r="67" s="44" customFormat="true" ht="13.2" hidden="false" customHeight="false" outlineLevel="0" collapsed="false">
      <c r="A67" s="82"/>
      <c r="B67" s="83"/>
      <c r="C67" s="83"/>
      <c r="F67" s="64"/>
      <c r="G67" s="46" t="s">
        <v>55</v>
      </c>
      <c r="H67" s="64" t="n">
        <v>15</v>
      </c>
    </row>
    <row r="68" s="57" customFormat="true" ht="13.8" hidden="false" customHeight="false" outlineLevel="0" collapsed="false">
      <c r="A68" s="85"/>
      <c r="B68" s="86"/>
      <c r="C68" s="87"/>
      <c r="F68" s="61"/>
      <c r="G68" s="54" t="s">
        <v>43</v>
      </c>
      <c r="H68" s="55" t="n">
        <f aca="false">SUM(H65:H67)</f>
        <v>265</v>
      </c>
    </row>
    <row r="69" s="26" customFormat="true" ht="15.75" hidden="false" customHeight="true" outlineLevel="0" collapsed="false">
      <c r="A69" s="35" t="s">
        <v>68</v>
      </c>
      <c r="B69" s="35"/>
      <c r="C69" s="35"/>
      <c r="D69" s="35"/>
      <c r="F69" s="36"/>
      <c r="G69" s="93" t="s">
        <v>68</v>
      </c>
      <c r="H69" s="36"/>
    </row>
    <row r="70" s="39" customFormat="true" ht="13.8" hidden="false" customHeight="true" outlineLevel="0" collapsed="false">
      <c r="A70" s="67" t="s">
        <v>7</v>
      </c>
      <c r="B70" s="67"/>
      <c r="C70" s="67"/>
      <c r="D70" s="67"/>
      <c r="F70" s="40"/>
      <c r="G70" s="41"/>
      <c r="H70" s="40"/>
    </row>
    <row r="71" s="44" customFormat="true" ht="26.4" hidden="false" customHeight="false" outlineLevel="0" collapsed="false">
      <c r="A71" s="42"/>
      <c r="B71" s="43" t="s">
        <v>69</v>
      </c>
      <c r="C71" s="43" t="n">
        <v>80</v>
      </c>
      <c r="F71" s="70" t="s">
        <v>70</v>
      </c>
      <c r="G71" s="43" t="s">
        <v>69</v>
      </c>
      <c r="H71" s="70" t="n">
        <v>80</v>
      </c>
    </row>
    <row r="72" s="44" customFormat="true" ht="26.4" hidden="false" customHeight="false" outlineLevel="0" collapsed="false">
      <c r="A72" s="42"/>
      <c r="B72" s="43" t="s">
        <v>71</v>
      </c>
      <c r="C72" s="43" t="n">
        <v>75</v>
      </c>
      <c r="F72" s="70" t="s">
        <v>72</v>
      </c>
      <c r="G72" s="46" t="s">
        <v>73</v>
      </c>
      <c r="H72" s="70" t="n">
        <v>110</v>
      </c>
    </row>
    <row r="73" s="44" customFormat="true" ht="26.4" hidden="false" customHeight="false" outlineLevel="0" collapsed="false">
      <c r="A73" s="42"/>
      <c r="B73" s="43" t="s">
        <v>74</v>
      </c>
      <c r="C73" s="43" t="n">
        <v>135</v>
      </c>
      <c r="F73" s="75"/>
      <c r="G73" s="43" t="s">
        <v>75</v>
      </c>
      <c r="H73" s="70" t="n">
        <v>150</v>
      </c>
    </row>
    <row r="74" s="44" customFormat="true" ht="13.2" hidden="false" customHeight="false" outlineLevel="0" collapsed="false">
      <c r="A74" s="42"/>
      <c r="B74" s="43" t="s">
        <v>76</v>
      </c>
      <c r="C74" s="43" t="n">
        <v>200</v>
      </c>
      <c r="F74" s="50" t="s">
        <v>77</v>
      </c>
      <c r="G74" s="46" t="s">
        <v>78</v>
      </c>
      <c r="H74" s="70" t="n">
        <v>200</v>
      </c>
    </row>
    <row r="75" s="44" customFormat="true" ht="13.2" hidden="false" customHeight="false" outlineLevel="0" collapsed="false">
      <c r="A75" s="42"/>
      <c r="B75" s="43" t="s">
        <v>18</v>
      </c>
      <c r="C75" s="43" t="n">
        <v>25</v>
      </c>
      <c r="F75" s="75"/>
      <c r="G75" s="43" t="s">
        <v>18</v>
      </c>
      <c r="H75" s="75" t="n">
        <v>25</v>
      </c>
    </row>
    <row r="76" s="44" customFormat="true" ht="13.2" hidden="false" customHeight="false" outlineLevel="0" collapsed="false">
      <c r="A76" s="42"/>
      <c r="B76" s="43" t="s">
        <v>37</v>
      </c>
      <c r="C76" s="43" t="n">
        <v>25</v>
      </c>
      <c r="F76" s="75"/>
      <c r="G76" s="43" t="s">
        <v>37</v>
      </c>
      <c r="H76" s="75" t="n">
        <v>25</v>
      </c>
    </row>
    <row r="77" s="44" customFormat="true" ht="36" hidden="false" customHeight="true" outlineLevel="0" collapsed="false">
      <c r="A77" s="42"/>
      <c r="B77" s="43" t="s">
        <v>79</v>
      </c>
      <c r="C77" s="43" t="n">
        <v>150</v>
      </c>
      <c r="F77" s="75"/>
      <c r="G77" s="43" t="s">
        <v>79</v>
      </c>
      <c r="H77" s="75" t="n">
        <v>150</v>
      </c>
    </row>
    <row r="78" s="44" customFormat="true" ht="13.5" hidden="false" customHeight="true" outlineLevel="0" collapsed="false">
      <c r="A78" s="52" t="s">
        <v>20</v>
      </c>
      <c r="B78" s="52"/>
      <c r="C78" s="53" t="n">
        <f aca="false">SUM(C71:C77)</f>
        <v>690</v>
      </c>
      <c r="F78" s="54" t="s">
        <v>20</v>
      </c>
      <c r="G78" s="54" t="s">
        <v>20</v>
      </c>
      <c r="H78" s="55" t="n">
        <f aca="false">SUM(H71:H77)</f>
        <v>740</v>
      </c>
    </row>
    <row r="79" s="57" customFormat="true" ht="13.8" hidden="false" customHeight="false" outlineLevel="0" collapsed="false">
      <c r="A79" s="56"/>
      <c r="C79" s="58"/>
      <c r="F79" s="61"/>
      <c r="G79" s="95"/>
      <c r="H79" s="96"/>
    </row>
    <row r="80" s="57" customFormat="true" ht="13.5" hidden="false" customHeight="true" outlineLevel="0" collapsed="false">
      <c r="A80" s="56"/>
      <c r="C80" s="58"/>
      <c r="F80" s="61"/>
      <c r="G80" s="101" t="s">
        <v>21</v>
      </c>
      <c r="H80" s="101"/>
    </row>
    <row r="81" s="57" customFormat="true" ht="26.4" hidden="false" customHeight="false" outlineLevel="0" collapsed="false">
      <c r="A81" s="56"/>
      <c r="C81" s="58"/>
      <c r="F81" s="63" t="n">
        <v>553</v>
      </c>
      <c r="G81" s="46" t="s">
        <v>22</v>
      </c>
      <c r="H81" s="64" t="n">
        <v>50</v>
      </c>
    </row>
    <row r="82" s="57" customFormat="true" ht="13.8" hidden="false" customHeight="false" outlineLevel="0" collapsed="false">
      <c r="A82" s="56"/>
      <c r="C82" s="58"/>
      <c r="F82" s="64"/>
      <c r="G82" s="46" t="s">
        <v>23</v>
      </c>
      <c r="H82" s="64" t="n">
        <v>200</v>
      </c>
    </row>
    <row r="83" s="57" customFormat="true" ht="13.8" hidden="false" customHeight="false" outlineLevel="0" collapsed="false">
      <c r="A83" s="56"/>
      <c r="C83" s="58"/>
      <c r="F83" s="49"/>
      <c r="G83" s="46" t="s">
        <v>24</v>
      </c>
      <c r="H83" s="64" t="n">
        <v>15</v>
      </c>
    </row>
    <row r="84" s="57" customFormat="true" ht="27.6" hidden="false" customHeight="false" outlineLevel="0" collapsed="false">
      <c r="A84" s="56"/>
      <c r="C84" s="58"/>
      <c r="F84" s="61"/>
      <c r="G84" s="54" t="s">
        <v>25</v>
      </c>
      <c r="H84" s="55" t="n">
        <f aca="false">SUM(H81:H83)</f>
        <v>265</v>
      </c>
    </row>
    <row r="85" s="57" customFormat="true" ht="13.5" hidden="false" customHeight="true" outlineLevel="0" collapsed="false">
      <c r="A85" s="56"/>
      <c r="C85" s="58"/>
      <c r="F85" s="102"/>
      <c r="G85" s="60"/>
      <c r="H85" s="59"/>
    </row>
    <row r="86" s="39" customFormat="true" ht="13.8" hidden="false" customHeight="true" outlineLevel="0" collapsed="false">
      <c r="A86" s="67" t="s">
        <v>26</v>
      </c>
      <c r="B86" s="67"/>
      <c r="C86" s="67"/>
      <c r="D86" s="67"/>
      <c r="F86" s="40"/>
      <c r="G86" s="41"/>
      <c r="H86" s="40"/>
    </row>
    <row r="87" s="44" customFormat="true" ht="29.55" hidden="false" customHeight="true" outlineLevel="0" collapsed="false">
      <c r="A87" s="72" t="n">
        <v>104</v>
      </c>
      <c r="B87" s="68" t="s">
        <v>80</v>
      </c>
      <c r="C87" s="69" t="n">
        <v>270</v>
      </c>
      <c r="F87" s="97" t="s">
        <v>81</v>
      </c>
      <c r="G87" s="43" t="s">
        <v>82</v>
      </c>
      <c r="H87" s="71" t="n">
        <v>270</v>
      </c>
    </row>
    <row r="88" s="44" customFormat="true" ht="26.4" hidden="false" customHeight="false" outlineLevel="0" collapsed="false">
      <c r="A88" s="72" t="n">
        <v>223</v>
      </c>
      <c r="B88" s="68" t="s">
        <v>83</v>
      </c>
      <c r="C88" s="69" t="n">
        <v>185</v>
      </c>
      <c r="F88" s="103" t="n">
        <v>294</v>
      </c>
      <c r="G88" s="46" t="s">
        <v>84</v>
      </c>
      <c r="H88" s="71" t="n">
        <v>110</v>
      </c>
    </row>
    <row r="89" s="44" customFormat="true" ht="13.2" hidden="false" customHeight="false" outlineLevel="0" collapsed="false">
      <c r="A89" s="72"/>
      <c r="B89" s="68" t="s">
        <v>85</v>
      </c>
      <c r="C89" s="69" t="n">
        <v>35</v>
      </c>
      <c r="F89" s="104" t="n">
        <v>184</v>
      </c>
      <c r="G89" s="46" t="s">
        <v>86</v>
      </c>
      <c r="H89" s="64" t="n">
        <v>150</v>
      </c>
    </row>
    <row r="90" s="44" customFormat="true" ht="13.2" hidden="false" customHeight="false" outlineLevel="0" collapsed="false">
      <c r="A90" s="72"/>
      <c r="B90" s="105" t="s">
        <v>87</v>
      </c>
      <c r="C90" s="73" t="n">
        <v>200</v>
      </c>
      <c r="F90" s="70" t="s">
        <v>88</v>
      </c>
      <c r="G90" s="106" t="s">
        <v>89</v>
      </c>
      <c r="H90" s="74" t="n">
        <v>200</v>
      </c>
    </row>
    <row r="91" s="44" customFormat="true" ht="13.2" hidden="false" customHeight="false" outlineLevel="0" collapsed="false">
      <c r="A91" s="72"/>
      <c r="B91" s="68" t="s">
        <v>36</v>
      </c>
      <c r="C91" s="69" t="n">
        <v>40</v>
      </c>
      <c r="F91" s="70"/>
      <c r="G91" s="43" t="s">
        <v>36</v>
      </c>
      <c r="H91" s="71" t="n">
        <v>40</v>
      </c>
    </row>
    <row r="92" s="44" customFormat="true" ht="13.2" hidden="false" customHeight="false" outlineLevel="0" collapsed="false">
      <c r="A92" s="72"/>
      <c r="B92" s="68" t="s">
        <v>37</v>
      </c>
      <c r="C92" s="69" t="n">
        <v>40</v>
      </c>
      <c r="F92" s="70"/>
      <c r="G92" s="43" t="s">
        <v>37</v>
      </c>
      <c r="H92" s="71" t="n">
        <v>40</v>
      </c>
    </row>
    <row r="93" s="44" customFormat="true" ht="26.4" hidden="false" customHeight="false" outlineLevel="0" collapsed="false">
      <c r="A93" s="72"/>
      <c r="B93" s="68" t="s">
        <v>90</v>
      </c>
      <c r="C93" s="69" t="n">
        <v>180</v>
      </c>
      <c r="F93" s="51"/>
      <c r="G93" s="43"/>
      <c r="H93" s="71"/>
    </row>
    <row r="94" s="44" customFormat="true" ht="13.8" hidden="false" customHeight="false" outlineLevel="0" collapsed="false">
      <c r="A94" s="107" t="s">
        <v>38</v>
      </c>
      <c r="B94" s="61"/>
      <c r="C94" s="108" t="n">
        <f aca="false">SUM(C87:C93)</f>
        <v>950</v>
      </c>
      <c r="F94" s="51"/>
      <c r="G94" s="109" t="s">
        <v>38</v>
      </c>
      <c r="H94" s="110" t="n">
        <f aca="false">SUM(H87:H93)</f>
        <v>810</v>
      </c>
    </row>
    <row r="95" s="39" customFormat="true" ht="13.8" hidden="false" customHeight="true" outlineLevel="0" collapsed="false">
      <c r="A95" s="67" t="s">
        <v>40</v>
      </c>
      <c r="B95" s="67"/>
      <c r="C95" s="67"/>
      <c r="D95" s="67"/>
      <c r="F95" s="40"/>
      <c r="G95" s="41"/>
      <c r="H95" s="40"/>
    </row>
    <row r="96" s="44" customFormat="true" ht="26.4" hidden="false" customHeight="false" outlineLevel="0" collapsed="false">
      <c r="A96" s="82"/>
      <c r="B96" s="83"/>
      <c r="C96" s="83"/>
      <c r="F96" s="63" t="n">
        <v>553</v>
      </c>
      <c r="G96" s="46" t="s">
        <v>41</v>
      </c>
      <c r="H96" s="64" t="n">
        <v>50</v>
      </c>
    </row>
    <row r="97" s="44" customFormat="true" ht="13.2" hidden="false" customHeight="false" outlineLevel="0" collapsed="false">
      <c r="A97" s="82"/>
      <c r="B97" s="83"/>
      <c r="C97" s="83"/>
      <c r="F97" s="84"/>
      <c r="G97" s="46" t="s">
        <v>23</v>
      </c>
      <c r="H97" s="64" t="n">
        <v>200</v>
      </c>
    </row>
    <row r="98" s="44" customFormat="true" ht="13.2" hidden="false" customHeight="false" outlineLevel="0" collapsed="false">
      <c r="A98" s="82"/>
      <c r="B98" s="83"/>
      <c r="C98" s="83"/>
      <c r="F98" s="49"/>
      <c r="G98" s="46" t="s">
        <v>24</v>
      </c>
      <c r="H98" s="64" t="n">
        <v>15</v>
      </c>
    </row>
    <row r="99" s="57" customFormat="true" ht="13.8" hidden="false" customHeight="false" outlineLevel="0" collapsed="false">
      <c r="A99" s="85"/>
      <c r="B99" s="86"/>
      <c r="C99" s="87"/>
      <c r="F99" s="61"/>
      <c r="G99" s="111" t="s">
        <v>43</v>
      </c>
      <c r="H99" s="55" t="n">
        <f aca="false">SUM(H96:H98)</f>
        <v>265</v>
      </c>
    </row>
    <row r="100" s="26" customFormat="true" ht="13.2" hidden="false" customHeight="true" outlineLevel="0" collapsed="false">
      <c r="A100" s="35" t="s">
        <v>91</v>
      </c>
      <c r="B100" s="35"/>
      <c r="C100" s="35"/>
      <c r="D100" s="35"/>
      <c r="F100" s="36"/>
      <c r="G100" s="93" t="s">
        <v>91</v>
      </c>
      <c r="H100" s="36"/>
    </row>
    <row r="101" s="39" customFormat="true" ht="13.8" hidden="false" customHeight="true" outlineLevel="0" collapsed="false">
      <c r="A101" s="67" t="s">
        <v>7</v>
      </c>
      <c r="B101" s="67"/>
      <c r="C101" s="67"/>
      <c r="D101" s="67"/>
      <c r="F101" s="40"/>
      <c r="G101" s="41"/>
      <c r="H101" s="40"/>
    </row>
    <row r="102" s="44" customFormat="true" ht="26.4" hidden="false" customHeight="false" outlineLevel="0" collapsed="false">
      <c r="A102" s="42"/>
      <c r="B102" s="43" t="s">
        <v>92</v>
      </c>
      <c r="C102" s="43" t="n">
        <v>80</v>
      </c>
      <c r="F102" s="70" t="s">
        <v>93</v>
      </c>
      <c r="G102" s="112" t="s">
        <v>92</v>
      </c>
      <c r="H102" s="70" t="n">
        <v>80</v>
      </c>
    </row>
    <row r="103" s="44" customFormat="true" ht="41.55" hidden="false" customHeight="true" outlineLevel="0" collapsed="false">
      <c r="A103" s="42"/>
      <c r="B103" s="43" t="s">
        <v>94</v>
      </c>
      <c r="C103" s="43" t="n">
        <v>110</v>
      </c>
      <c r="F103" s="70" t="s">
        <v>95</v>
      </c>
      <c r="G103" s="112" t="s">
        <v>96</v>
      </c>
      <c r="H103" s="70" t="n">
        <v>110</v>
      </c>
    </row>
    <row r="104" s="44" customFormat="true" ht="13.2" hidden="false" customHeight="false" outlineLevel="0" collapsed="false">
      <c r="A104" s="42"/>
      <c r="B104" s="43" t="s">
        <v>62</v>
      </c>
      <c r="C104" s="43" t="n">
        <v>150</v>
      </c>
      <c r="F104" s="70" t="s">
        <v>63</v>
      </c>
      <c r="G104" s="43" t="s">
        <v>62</v>
      </c>
      <c r="H104" s="75" t="n">
        <v>150</v>
      </c>
    </row>
    <row r="105" s="44" customFormat="true" ht="13.2" hidden="false" customHeight="false" outlineLevel="0" collapsed="false">
      <c r="A105" s="42"/>
      <c r="B105" s="43" t="s">
        <v>17</v>
      </c>
      <c r="C105" s="43" t="n">
        <v>200</v>
      </c>
      <c r="F105" s="70" t="s">
        <v>16</v>
      </c>
      <c r="G105" s="112" t="s">
        <v>97</v>
      </c>
      <c r="H105" s="70" t="n">
        <v>200</v>
      </c>
    </row>
    <row r="106" s="44" customFormat="true" ht="13.2" hidden="false" customHeight="false" outlineLevel="0" collapsed="false">
      <c r="A106" s="42"/>
      <c r="B106" s="43" t="s">
        <v>37</v>
      </c>
      <c r="C106" s="43" t="n">
        <v>25</v>
      </c>
      <c r="F106" s="75"/>
      <c r="G106" s="43" t="s">
        <v>37</v>
      </c>
      <c r="H106" s="75" t="n">
        <v>50</v>
      </c>
    </row>
    <row r="107" s="44" customFormat="true" ht="13.2" hidden="false" customHeight="false" outlineLevel="0" collapsed="false">
      <c r="A107" s="42"/>
      <c r="B107" s="43" t="s">
        <v>98</v>
      </c>
      <c r="C107" s="43" t="n">
        <v>50</v>
      </c>
      <c r="F107" s="75"/>
      <c r="G107" s="43"/>
      <c r="H107" s="75"/>
    </row>
    <row r="108" s="44" customFormat="true" ht="13.8" hidden="false" customHeight="false" outlineLevel="0" collapsed="false">
      <c r="A108" s="107" t="s">
        <v>20</v>
      </c>
      <c r="B108" s="113"/>
      <c r="C108" s="108" t="n">
        <f aca="false">SUM(C102:C107)</f>
        <v>615</v>
      </c>
      <c r="F108" s="61" t="s">
        <v>20</v>
      </c>
      <c r="G108" s="113"/>
      <c r="H108" s="61" t="n">
        <f aca="false">SUM(H102:H107)</f>
        <v>590</v>
      </c>
    </row>
    <row r="109" s="57" customFormat="true" ht="13.5" hidden="false" customHeight="true" outlineLevel="0" collapsed="false">
      <c r="A109" s="56"/>
      <c r="C109" s="58"/>
      <c r="F109" s="61"/>
      <c r="G109" s="60"/>
      <c r="H109" s="59"/>
    </row>
    <row r="110" s="57" customFormat="true" ht="13.5" hidden="false" customHeight="true" outlineLevel="0" collapsed="false">
      <c r="A110" s="56"/>
      <c r="C110" s="58"/>
      <c r="F110" s="61"/>
      <c r="G110" s="101" t="s">
        <v>21</v>
      </c>
      <c r="H110" s="101"/>
    </row>
    <row r="111" s="57" customFormat="true" ht="13.8" hidden="false" customHeight="false" outlineLevel="0" collapsed="false">
      <c r="A111" s="56"/>
      <c r="C111" s="58"/>
      <c r="F111" s="63" t="n">
        <v>590</v>
      </c>
      <c r="G111" s="46" t="s">
        <v>54</v>
      </c>
      <c r="H111" s="64" t="n">
        <v>50</v>
      </c>
    </row>
    <row r="112" s="57" customFormat="true" ht="13.8" hidden="false" customHeight="false" outlineLevel="0" collapsed="false">
      <c r="A112" s="56"/>
      <c r="C112" s="58"/>
      <c r="F112" s="64"/>
      <c r="G112" s="46" t="s">
        <v>23</v>
      </c>
      <c r="H112" s="64" t="n">
        <v>200</v>
      </c>
    </row>
    <row r="113" s="57" customFormat="true" ht="13.8" hidden="false" customHeight="false" outlineLevel="0" collapsed="false">
      <c r="A113" s="56"/>
      <c r="C113" s="58"/>
      <c r="F113" s="49"/>
      <c r="G113" s="46" t="s">
        <v>55</v>
      </c>
      <c r="H113" s="64" t="n">
        <v>15</v>
      </c>
    </row>
    <row r="114" s="57" customFormat="true" ht="14.4" hidden="false" customHeight="false" outlineLevel="0" collapsed="false">
      <c r="A114" s="56"/>
      <c r="C114" s="58"/>
      <c r="F114" s="114" t="s">
        <v>25</v>
      </c>
      <c r="G114" s="114"/>
      <c r="H114" s="55" t="n">
        <f aca="false">SUM(H111:H113)</f>
        <v>265</v>
      </c>
    </row>
    <row r="115" s="39" customFormat="true" ht="13.8" hidden="false" customHeight="true" outlineLevel="0" collapsed="false">
      <c r="A115" s="67" t="s">
        <v>26</v>
      </c>
      <c r="B115" s="67"/>
      <c r="C115" s="67"/>
      <c r="D115" s="67"/>
      <c r="F115" s="40"/>
      <c r="G115" s="41"/>
      <c r="H115" s="40"/>
    </row>
    <row r="116" s="44" customFormat="true" ht="13.2" hidden="false" customHeight="false" outlineLevel="0" collapsed="false">
      <c r="A116" s="72" t="n">
        <v>96</v>
      </c>
      <c r="B116" s="68" t="s">
        <v>99</v>
      </c>
      <c r="C116" s="115" t="n">
        <v>250</v>
      </c>
      <c r="F116" s="70" t="s">
        <v>100</v>
      </c>
      <c r="G116" s="43" t="s">
        <v>101</v>
      </c>
      <c r="H116" s="71" t="n">
        <v>250</v>
      </c>
    </row>
    <row r="117" s="44" customFormat="true" ht="13.2" hidden="false" customHeight="false" outlineLevel="0" collapsed="false">
      <c r="A117" s="116"/>
      <c r="B117" s="68" t="s">
        <v>102</v>
      </c>
      <c r="C117" s="115" t="n">
        <v>85</v>
      </c>
      <c r="F117" s="70" t="s">
        <v>103</v>
      </c>
      <c r="G117" s="43" t="s">
        <v>102</v>
      </c>
      <c r="H117" s="71" t="n">
        <v>90</v>
      </c>
    </row>
    <row r="118" s="44" customFormat="true" ht="13.2" hidden="false" customHeight="false" outlineLevel="0" collapsed="false">
      <c r="A118" s="72" t="n">
        <v>143</v>
      </c>
      <c r="B118" s="68" t="s">
        <v>86</v>
      </c>
      <c r="C118" s="115" t="n">
        <v>150</v>
      </c>
      <c r="F118" s="70" t="s">
        <v>104</v>
      </c>
      <c r="G118" s="43" t="s">
        <v>86</v>
      </c>
      <c r="H118" s="71" t="n">
        <v>150</v>
      </c>
    </row>
    <row r="119" s="44" customFormat="true" ht="13.2" hidden="false" customHeight="false" outlineLevel="0" collapsed="false">
      <c r="A119" s="72"/>
      <c r="B119" s="68" t="s">
        <v>105</v>
      </c>
      <c r="C119" s="115" t="n">
        <v>200</v>
      </c>
      <c r="F119" s="70"/>
      <c r="G119" s="43" t="s">
        <v>105</v>
      </c>
      <c r="H119" s="71" t="n">
        <v>200</v>
      </c>
    </row>
    <row r="120" s="44" customFormat="true" ht="13.2" hidden="false" customHeight="false" outlineLevel="0" collapsed="false">
      <c r="A120" s="72"/>
      <c r="B120" s="68" t="s">
        <v>36</v>
      </c>
      <c r="C120" s="115" t="n">
        <v>40</v>
      </c>
      <c r="F120" s="70"/>
      <c r="G120" s="43" t="s">
        <v>36</v>
      </c>
      <c r="H120" s="71" t="n">
        <v>40</v>
      </c>
    </row>
    <row r="121" s="44" customFormat="true" ht="13.2" hidden="false" customHeight="false" outlineLevel="0" collapsed="false">
      <c r="A121" s="72"/>
      <c r="B121" s="68" t="s">
        <v>37</v>
      </c>
      <c r="C121" s="115" t="n">
        <v>20</v>
      </c>
      <c r="F121" s="70"/>
      <c r="G121" s="43" t="s">
        <v>37</v>
      </c>
      <c r="H121" s="71" t="n">
        <v>20</v>
      </c>
    </row>
    <row r="122" s="44" customFormat="true" ht="13.2" hidden="false" customHeight="false" outlineLevel="0" collapsed="false">
      <c r="A122" s="72"/>
      <c r="B122" s="68" t="s">
        <v>67</v>
      </c>
      <c r="C122" s="117" t="n">
        <v>200</v>
      </c>
      <c r="F122" s="70" t="s">
        <v>65</v>
      </c>
      <c r="G122" s="43" t="s">
        <v>64</v>
      </c>
      <c r="H122" s="97" t="n">
        <v>200</v>
      </c>
    </row>
    <row r="123" s="57" customFormat="true" ht="13.8" hidden="false" customHeight="true" outlineLevel="0" collapsed="false">
      <c r="A123" s="52" t="s">
        <v>38</v>
      </c>
      <c r="B123" s="52"/>
      <c r="C123" s="118" t="n">
        <f aca="false">SUM(C116:C122)</f>
        <v>945</v>
      </c>
      <c r="F123" s="61"/>
      <c r="G123" s="111" t="s">
        <v>38</v>
      </c>
      <c r="H123" s="55" t="n">
        <f aca="false">SUM(H116:H122)</f>
        <v>950</v>
      </c>
    </row>
    <row r="124" s="39" customFormat="true" ht="13.8" hidden="false" customHeight="true" outlineLevel="0" collapsed="false">
      <c r="A124" s="67" t="s">
        <v>40</v>
      </c>
      <c r="B124" s="67"/>
      <c r="C124" s="67"/>
      <c r="D124" s="67"/>
      <c r="F124" s="40"/>
      <c r="G124" s="41"/>
      <c r="H124" s="40"/>
    </row>
    <row r="125" s="44" customFormat="true" ht="13.2" hidden="false" customHeight="false" outlineLevel="0" collapsed="false">
      <c r="A125" s="82"/>
      <c r="B125" s="83"/>
      <c r="C125" s="83"/>
      <c r="F125" s="63" t="n">
        <v>590</v>
      </c>
      <c r="G125" s="46" t="s">
        <v>106</v>
      </c>
      <c r="H125" s="64" t="n">
        <v>50</v>
      </c>
    </row>
    <row r="126" s="44" customFormat="true" ht="13.2" hidden="false" customHeight="false" outlineLevel="0" collapsed="false">
      <c r="A126" s="82"/>
      <c r="B126" s="83"/>
      <c r="C126" s="83"/>
      <c r="F126" s="50"/>
      <c r="G126" s="46" t="s">
        <v>23</v>
      </c>
      <c r="H126" s="64" t="n">
        <v>200</v>
      </c>
    </row>
    <row r="127" s="44" customFormat="true" ht="13.2" hidden="false" customHeight="false" outlineLevel="0" collapsed="false">
      <c r="A127" s="82"/>
      <c r="B127" s="83"/>
      <c r="C127" s="83"/>
      <c r="F127" s="64"/>
      <c r="G127" s="46" t="s">
        <v>55</v>
      </c>
      <c r="H127" s="64" t="n">
        <v>15</v>
      </c>
    </row>
    <row r="128" s="57" customFormat="true" ht="13.8" hidden="false" customHeight="false" outlineLevel="0" collapsed="false">
      <c r="A128" s="85"/>
      <c r="B128" s="86"/>
      <c r="C128" s="119"/>
      <c r="F128" s="61"/>
      <c r="G128" s="111" t="s">
        <v>43</v>
      </c>
      <c r="H128" s="55" t="n">
        <f aca="false">SUM(H125:H127)</f>
        <v>265</v>
      </c>
    </row>
    <row r="129" s="26" customFormat="true" ht="30" hidden="false" customHeight="true" outlineLevel="0" collapsed="false">
      <c r="A129" s="35" t="s">
        <v>107</v>
      </c>
      <c r="B129" s="35"/>
      <c r="C129" s="35"/>
      <c r="D129" s="35"/>
      <c r="F129" s="36"/>
      <c r="G129" s="93" t="s">
        <v>107</v>
      </c>
      <c r="H129" s="36"/>
    </row>
    <row r="130" s="39" customFormat="true" ht="13.8" hidden="false" customHeight="true" outlineLevel="0" collapsed="false">
      <c r="A130" s="67" t="s">
        <v>7</v>
      </c>
      <c r="B130" s="67"/>
      <c r="C130" s="67"/>
      <c r="D130" s="67"/>
      <c r="F130" s="40"/>
      <c r="G130" s="41"/>
      <c r="H130" s="40"/>
    </row>
    <row r="131" s="44" customFormat="true" ht="24" hidden="false" customHeight="true" outlineLevel="0" collapsed="false">
      <c r="A131" s="42"/>
      <c r="B131" s="43" t="s">
        <v>108</v>
      </c>
      <c r="C131" s="43" t="n">
        <v>70</v>
      </c>
      <c r="F131" s="70" t="s">
        <v>109</v>
      </c>
      <c r="G131" s="112" t="s">
        <v>110</v>
      </c>
      <c r="H131" s="70" t="n">
        <v>70</v>
      </c>
      <c r="I131" s="120"/>
      <c r="J131" s="120"/>
      <c r="K131" s="120"/>
    </row>
    <row r="132" s="44" customFormat="true" ht="13.2" hidden="false" customHeight="false" outlineLevel="0" collapsed="false">
      <c r="A132" s="42"/>
      <c r="B132" s="43" t="s">
        <v>111</v>
      </c>
      <c r="C132" s="43" t="n">
        <v>150</v>
      </c>
      <c r="F132" s="70" t="s">
        <v>112</v>
      </c>
      <c r="G132" s="46" t="s">
        <v>113</v>
      </c>
      <c r="H132" s="70" t="n">
        <v>150</v>
      </c>
    </row>
    <row r="133" s="44" customFormat="true" ht="13.2" hidden="false" customHeight="false" outlineLevel="0" collapsed="false">
      <c r="A133" s="42"/>
      <c r="B133" s="43" t="s">
        <v>51</v>
      </c>
      <c r="C133" s="43" t="n">
        <v>200</v>
      </c>
      <c r="F133" s="75"/>
      <c r="G133" s="43" t="s">
        <v>51</v>
      </c>
      <c r="H133" s="70" t="n">
        <v>200</v>
      </c>
    </row>
    <row r="134" s="44" customFormat="true" ht="13.2" hidden="false" customHeight="false" outlineLevel="0" collapsed="false">
      <c r="A134" s="42"/>
      <c r="B134" s="43" t="s">
        <v>18</v>
      </c>
      <c r="C134" s="43" t="n">
        <v>40</v>
      </c>
      <c r="F134" s="75"/>
      <c r="G134" s="43" t="s">
        <v>18</v>
      </c>
      <c r="H134" s="75" t="n">
        <v>40</v>
      </c>
    </row>
    <row r="135" s="44" customFormat="true" ht="13.2" hidden="false" customHeight="false" outlineLevel="0" collapsed="false">
      <c r="A135" s="42"/>
      <c r="B135" s="43" t="s">
        <v>37</v>
      </c>
      <c r="C135" s="43" t="n">
        <v>25</v>
      </c>
      <c r="F135" s="75"/>
      <c r="G135" s="43" t="s">
        <v>37</v>
      </c>
      <c r="H135" s="75" t="n">
        <v>25</v>
      </c>
    </row>
    <row r="136" s="44" customFormat="true" ht="13.2" hidden="false" customHeight="false" outlineLevel="0" collapsed="false">
      <c r="A136" s="42"/>
      <c r="B136" s="43" t="s">
        <v>105</v>
      </c>
      <c r="C136" s="43" t="n">
        <v>120</v>
      </c>
      <c r="F136" s="75"/>
      <c r="G136" s="43" t="s">
        <v>105</v>
      </c>
      <c r="H136" s="75" t="n">
        <v>120</v>
      </c>
    </row>
    <row r="137" s="57" customFormat="true" ht="13.8" hidden="false" customHeight="true" outlineLevel="0" collapsed="false">
      <c r="A137" s="121" t="s">
        <v>20</v>
      </c>
      <c r="B137" s="121"/>
      <c r="C137" s="100" t="n">
        <f aca="false">SUM(C131:C136)</f>
        <v>605</v>
      </c>
      <c r="F137" s="61"/>
      <c r="G137" s="122" t="s">
        <v>114</v>
      </c>
      <c r="H137" s="61" t="n">
        <f aca="false">SUM(H131:H136)</f>
        <v>605</v>
      </c>
    </row>
    <row r="138" s="57" customFormat="true" ht="13.5" hidden="false" customHeight="true" outlineLevel="0" collapsed="false">
      <c r="A138" s="56"/>
      <c r="C138" s="58"/>
      <c r="F138" s="61"/>
      <c r="G138" s="101" t="s">
        <v>21</v>
      </c>
      <c r="H138" s="101"/>
    </row>
    <row r="139" s="57" customFormat="true" ht="26.4" hidden="false" customHeight="false" outlineLevel="0" collapsed="false">
      <c r="A139" s="56"/>
      <c r="C139" s="58"/>
      <c r="F139" s="63" t="n">
        <v>553</v>
      </c>
      <c r="G139" s="46" t="s">
        <v>41</v>
      </c>
      <c r="H139" s="64" t="n">
        <v>50</v>
      </c>
    </row>
    <row r="140" s="57" customFormat="true" ht="13.8" hidden="false" customHeight="false" outlineLevel="0" collapsed="false">
      <c r="A140" s="56"/>
      <c r="C140" s="58"/>
      <c r="F140" s="64"/>
      <c r="G140" s="46" t="s">
        <v>23</v>
      </c>
      <c r="H140" s="64" t="n">
        <v>200</v>
      </c>
    </row>
    <row r="141" s="57" customFormat="true" ht="13.8" hidden="false" customHeight="false" outlineLevel="0" collapsed="false">
      <c r="A141" s="56"/>
      <c r="C141" s="58"/>
      <c r="F141" s="49"/>
      <c r="G141" s="46" t="s">
        <v>24</v>
      </c>
      <c r="H141" s="64" t="n">
        <v>15</v>
      </c>
    </row>
    <row r="142" s="57" customFormat="true" ht="13.8" hidden="false" customHeight="false" outlineLevel="0" collapsed="false">
      <c r="A142" s="56"/>
      <c r="C142" s="58"/>
      <c r="F142" s="61"/>
      <c r="G142" s="123" t="s">
        <v>25</v>
      </c>
      <c r="H142" s="70" t="n">
        <f aca="false">SUM(H139:H141)</f>
        <v>265</v>
      </c>
    </row>
    <row r="143" s="39" customFormat="true" ht="13.8" hidden="false" customHeight="true" outlineLevel="0" collapsed="false">
      <c r="A143" s="67" t="s">
        <v>26</v>
      </c>
      <c r="B143" s="67"/>
      <c r="C143" s="67"/>
      <c r="D143" s="67"/>
      <c r="F143" s="40"/>
      <c r="G143" s="41"/>
      <c r="H143" s="40"/>
    </row>
    <row r="144" s="44" customFormat="true" ht="13.2" hidden="false" customHeight="false" outlineLevel="0" collapsed="false">
      <c r="A144" s="72" t="n">
        <v>84</v>
      </c>
      <c r="B144" s="68" t="s">
        <v>115</v>
      </c>
      <c r="C144" s="69" t="n">
        <v>250</v>
      </c>
      <c r="F144" s="70" t="s">
        <v>116</v>
      </c>
      <c r="G144" s="43" t="s">
        <v>115</v>
      </c>
      <c r="H144" s="71" t="n">
        <v>250</v>
      </c>
    </row>
    <row r="145" s="44" customFormat="true" ht="26.4" hidden="false" customHeight="false" outlineLevel="0" collapsed="false">
      <c r="A145" s="124" t="n">
        <v>229</v>
      </c>
      <c r="B145" s="105" t="s">
        <v>117</v>
      </c>
      <c r="C145" s="73" t="n">
        <v>200</v>
      </c>
      <c r="F145" s="70"/>
      <c r="G145" s="106" t="s">
        <v>117</v>
      </c>
      <c r="H145" s="74" t="n">
        <v>200</v>
      </c>
    </row>
    <row r="146" s="44" customFormat="true" ht="13.2" hidden="false" customHeight="false" outlineLevel="0" collapsed="false">
      <c r="A146" s="116" t="n">
        <v>392</v>
      </c>
      <c r="B146" s="68" t="s">
        <v>118</v>
      </c>
      <c r="C146" s="69" t="n">
        <v>200</v>
      </c>
      <c r="F146" s="70" t="s">
        <v>77</v>
      </c>
      <c r="G146" s="43" t="s">
        <v>78</v>
      </c>
      <c r="H146" s="71" t="n">
        <v>200</v>
      </c>
    </row>
    <row r="147" s="44" customFormat="true" ht="13.2" hidden="false" customHeight="false" outlineLevel="0" collapsed="false">
      <c r="A147" s="72"/>
      <c r="B147" s="105" t="s">
        <v>119</v>
      </c>
      <c r="C147" s="73" t="n">
        <v>80</v>
      </c>
      <c r="F147" s="70"/>
      <c r="G147" s="106"/>
      <c r="H147" s="74"/>
    </row>
    <row r="148" s="44" customFormat="true" ht="13.2" hidden="false" customHeight="false" outlineLevel="0" collapsed="false">
      <c r="A148" s="72"/>
      <c r="B148" s="68" t="s">
        <v>36</v>
      </c>
      <c r="C148" s="69" t="n">
        <v>40</v>
      </c>
      <c r="F148" s="70"/>
      <c r="G148" s="43" t="s">
        <v>36</v>
      </c>
      <c r="H148" s="71" t="n">
        <v>40</v>
      </c>
    </row>
    <row r="149" s="44" customFormat="true" ht="13.2" hidden="false" customHeight="false" outlineLevel="0" collapsed="false">
      <c r="A149" s="72"/>
      <c r="B149" s="68" t="s">
        <v>37</v>
      </c>
      <c r="C149" s="69" t="n">
        <v>40</v>
      </c>
      <c r="F149" s="70"/>
      <c r="G149" s="43" t="s">
        <v>37</v>
      </c>
      <c r="H149" s="71" t="n">
        <v>40</v>
      </c>
    </row>
    <row r="150" s="44" customFormat="true" ht="13.2" hidden="false" customHeight="false" outlineLevel="0" collapsed="false">
      <c r="A150" s="72"/>
      <c r="B150" s="76" t="s">
        <v>120</v>
      </c>
      <c r="C150" s="69" t="n">
        <v>200</v>
      </c>
      <c r="F150" s="70"/>
      <c r="G150" s="78" t="s">
        <v>120</v>
      </c>
      <c r="H150" s="71" t="n">
        <v>200</v>
      </c>
    </row>
    <row r="151" s="44" customFormat="true" ht="13.8" hidden="false" customHeight="false" outlineLevel="0" collapsed="false">
      <c r="A151" s="107" t="s">
        <v>38</v>
      </c>
      <c r="B151" s="113"/>
      <c r="C151" s="108" t="n">
        <f aca="false">SUM(C144:C150)</f>
        <v>1010</v>
      </c>
      <c r="F151" s="51"/>
      <c r="G151" s="109" t="s">
        <v>38</v>
      </c>
      <c r="H151" s="125" t="n">
        <f aca="false">SUM(H144:H150)</f>
        <v>930</v>
      </c>
    </row>
    <row r="152" s="39" customFormat="true" ht="13.8" hidden="false" customHeight="true" outlineLevel="0" collapsed="false">
      <c r="A152" s="67" t="s">
        <v>40</v>
      </c>
      <c r="B152" s="67"/>
      <c r="C152" s="67"/>
      <c r="D152" s="67"/>
      <c r="F152" s="40"/>
      <c r="G152" s="41"/>
      <c r="H152" s="40"/>
    </row>
    <row r="153" s="44" customFormat="true" ht="26.4" hidden="false" customHeight="false" outlineLevel="0" collapsed="false">
      <c r="A153" s="82"/>
      <c r="B153" s="83"/>
      <c r="C153" s="83"/>
      <c r="F153" s="63" t="n">
        <v>553</v>
      </c>
      <c r="G153" s="46" t="s">
        <v>22</v>
      </c>
      <c r="H153" s="64" t="n">
        <v>50</v>
      </c>
    </row>
    <row r="154" s="44" customFormat="true" ht="13.2" hidden="false" customHeight="false" outlineLevel="0" collapsed="false">
      <c r="A154" s="82"/>
      <c r="B154" s="83"/>
      <c r="C154" s="83"/>
      <c r="F154" s="84" t="n">
        <v>473</v>
      </c>
      <c r="G154" s="46" t="s">
        <v>121</v>
      </c>
      <c r="H154" s="64" t="n">
        <v>200</v>
      </c>
    </row>
    <row r="155" s="44" customFormat="true" ht="13.2" hidden="false" customHeight="false" outlineLevel="0" collapsed="false">
      <c r="A155" s="82"/>
      <c r="B155" s="83"/>
      <c r="C155" s="83"/>
      <c r="F155" s="49"/>
      <c r="G155" s="46" t="s">
        <v>24</v>
      </c>
      <c r="H155" s="64" t="n">
        <v>15</v>
      </c>
    </row>
    <row r="156" s="57" customFormat="true" ht="13.8" hidden="false" customHeight="false" outlineLevel="0" collapsed="false">
      <c r="A156" s="82"/>
      <c r="B156" s="83"/>
      <c r="C156" s="83"/>
      <c r="F156" s="61"/>
      <c r="G156" s="109" t="s">
        <v>43</v>
      </c>
      <c r="H156" s="61" t="n">
        <f aca="false">SUM(H153:H155)</f>
        <v>265</v>
      </c>
    </row>
    <row r="157" s="89" customFormat="true" ht="13.2" hidden="false" customHeight="false" outlineLevel="0" collapsed="false">
      <c r="A157" s="126"/>
      <c r="B157" s="44"/>
      <c r="C157" s="127"/>
      <c r="F157" s="128"/>
      <c r="G157" s="129"/>
      <c r="H157" s="91"/>
    </row>
    <row r="158" s="89" customFormat="true" ht="13.2" hidden="false" customHeight="false" outlineLevel="0" collapsed="false">
      <c r="A158" s="126"/>
      <c r="B158" s="44"/>
      <c r="C158" s="127"/>
      <c r="F158" s="130"/>
      <c r="G158" s="131"/>
      <c r="H158" s="91"/>
    </row>
    <row r="159" s="133" customFormat="true" ht="12.75" hidden="false" customHeight="true" outlineLevel="0" collapsed="false">
      <c r="A159" s="132"/>
      <c r="B159" s="67" t="s">
        <v>122</v>
      </c>
      <c r="C159" s="67"/>
      <c r="D159" s="67"/>
      <c r="F159" s="130"/>
      <c r="G159" s="134" t="s">
        <v>122</v>
      </c>
      <c r="H159" s="83"/>
    </row>
    <row r="160" s="44" customFormat="true" ht="13.2" hidden="false" customHeight="true" outlineLevel="0" collapsed="false">
      <c r="A160" s="67" t="s">
        <v>7</v>
      </c>
      <c r="B160" s="67"/>
      <c r="C160" s="67"/>
      <c r="D160" s="67"/>
      <c r="F160" s="135"/>
      <c r="G160" s="136"/>
      <c r="H160" s="135"/>
    </row>
    <row r="161" s="44" customFormat="true" ht="26.4" hidden="false" customHeight="false" outlineLevel="0" collapsed="false">
      <c r="A161" s="42"/>
      <c r="B161" s="43" t="s">
        <v>123</v>
      </c>
      <c r="C161" s="43" t="n">
        <v>60</v>
      </c>
      <c r="F161" s="70" t="s">
        <v>46</v>
      </c>
      <c r="G161" s="112" t="s">
        <v>124</v>
      </c>
      <c r="H161" s="70" t="n">
        <v>60</v>
      </c>
    </row>
    <row r="162" s="44" customFormat="true" ht="13.2" hidden="false" customHeight="false" outlineLevel="0" collapsed="false">
      <c r="A162" s="42"/>
      <c r="B162" s="43" t="s">
        <v>125</v>
      </c>
      <c r="C162" s="43" t="n">
        <v>70</v>
      </c>
      <c r="F162" s="70" t="s">
        <v>9</v>
      </c>
      <c r="G162" s="112" t="s">
        <v>126</v>
      </c>
      <c r="H162" s="70" t="n">
        <v>90</v>
      </c>
    </row>
    <row r="163" s="44" customFormat="true" ht="13.2" hidden="false" customHeight="false" outlineLevel="0" collapsed="false">
      <c r="A163" s="42"/>
      <c r="B163" s="43" t="s">
        <v>86</v>
      </c>
      <c r="C163" s="43" t="n">
        <v>160</v>
      </c>
      <c r="F163" s="70" t="s">
        <v>127</v>
      </c>
      <c r="G163" s="112" t="s">
        <v>86</v>
      </c>
      <c r="H163" s="70" t="n">
        <v>160</v>
      </c>
    </row>
    <row r="164" s="44" customFormat="true" ht="13.2" hidden="false" customHeight="false" outlineLevel="0" collapsed="false">
      <c r="A164" s="42"/>
      <c r="B164" s="43" t="s">
        <v>128</v>
      </c>
      <c r="C164" s="43" t="n">
        <v>200</v>
      </c>
      <c r="F164" s="70" t="s">
        <v>77</v>
      </c>
      <c r="G164" s="112" t="s">
        <v>129</v>
      </c>
      <c r="H164" s="70" t="n">
        <v>200</v>
      </c>
    </row>
    <row r="165" s="44" customFormat="true" ht="13.2" hidden="false" customHeight="false" outlineLevel="0" collapsed="false">
      <c r="A165" s="42"/>
      <c r="B165" s="43" t="s">
        <v>37</v>
      </c>
      <c r="C165" s="43" t="n">
        <v>25</v>
      </c>
      <c r="F165" s="75"/>
      <c r="G165" s="43" t="s">
        <v>37</v>
      </c>
      <c r="H165" s="75" t="n">
        <v>25</v>
      </c>
    </row>
    <row r="166" s="44" customFormat="true" ht="13.2" hidden="false" customHeight="false" outlineLevel="0" collapsed="false">
      <c r="A166" s="42"/>
      <c r="B166" s="43" t="s">
        <v>18</v>
      </c>
      <c r="C166" s="43" t="n">
        <v>40</v>
      </c>
      <c r="F166" s="75"/>
      <c r="G166" s="43" t="s">
        <v>18</v>
      </c>
      <c r="H166" s="75" t="n">
        <v>40</v>
      </c>
    </row>
    <row r="167" s="44" customFormat="true" ht="13.2" hidden="false" customHeight="false" outlineLevel="0" collapsed="false">
      <c r="A167" s="42"/>
      <c r="B167" s="43" t="s">
        <v>130</v>
      </c>
      <c r="C167" s="43" t="n">
        <v>200</v>
      </c>
      <c r="F167" s="75"/>
      <c r="G167" s="43" t="s">
        <v>130</v>
      </c>
      <c r="H167" s="75" t="n">
        <v>200</v>
      </c>
    </row>
    <row r="168" s="39" customFormat="true" ht="13.8" hidden="false" customHeight="false" outlineLevel="0" collapsed="false">
      <c r="A168" s="107" t="s">
        <v>20</v>
      </c>
      <c r="B168" s="61"/>
      <c r="C168" s="113" t="n">
        <f aca="false">SUM(C161:C167)</f>
        <v>755</v>
      </c>
      <c r="F168" s="55"/>
      <c r="G168" s="109" t="s">
        <v>20</v>
      </c>
      <c r="H168" s="61" t="n">
        <f aca="false">SUM(H161:H167)</f>
        <v>775</v>
      </c>
    </row>
    <row r="169" s="39" customFormat="true" ht="13.5" hidden="false" customHeight="true" outlineLevel="0" collapsed="false">
      <c r="A169" s="126"/>
      <c r="B169" s="44"/>
      <c r="C169" s="44"/>
      <c r="F169" s="55"/>
      <c r="G169" s="101" t="s">
        <v>21</v>
      </c>
      <c r="H169" s="101"/>
    </row>
    <row r="170" s="39" customFormat="true" ht="26.4" hidden="false" customHeight="false" outlineLevel="0" collapsed="false">
      <c r="A170" s="126"/>
      <c r="B170" s="44"/>
      <c r="C170" s="44"/>
      <c r="F170" s="63" t="n">
        <v>553</v>
      </c>
      <c r="G170" s="46" t="s">
        <v>22</v>
      </c>
      <c r="H170" s="64" t="n">
        <v>50</v>
      </c>
    </row>
    <row r="171" s="39" customFormat="true" ht="13.8" hidden="false" customHeight="false" outlineLevel="0" collapsed="false">
      <c r="A171" s="126"/>
      <c r="B171" s="44"/>
      <c r="C171" s="44"/>
      <c r="F171" s="64"/>
      <c r="G171" s="46" t="s">
        <v>23</v>
      </c>
      <c r="H171" s="64" t="n">
        <v>200</v>
      </c>
    </row>
    <row r="172" s="39" customFormat="true" ht="13.8" hidden="false" customHeight="false" outlineLevel="0" collapsed="false">
      <c r="A172" s="126"/>
      <c r="B172" s="44"/>
      <c r="C172" s="44"/>
      <c r="F172" s="49"/>
      <c r="G172" s="46" t="s">
        <v>24</v>
      </c>
      <c r="H172" s="64" t="n">
        <v>15</v>
      </c>
    </row>
    <row r="173" s="39" customFormat="true" ht="11.25" hidden="false" customHeight="true" outlineLevel="0" collapsed="false">
      <c r="A173" s="126"/>
      <c r="B173" s="44"/>
      <c r="C173" s="44"/>
      <c r="F173" s="55"/>
      <c r="G173" s="109" t="s">
        <v>25</v>
      </c>
      <c r="H173" s="61" t="n">
        <f aca="false">SUM(H170:H172)</f>
        <v>265</v>
      </c>
    </row>
    <row r="174" s="44" customFormat="true" ht="13.2" hidden="false" customHeight="true" outlineLevel="0" collapsed="false">
      <c r="A174" s="67" t="s">
        <v>26</v>
      </c>
      <c r="B174" s="67"/>
      <c r="C174" s="67"/>
      <c r="D174" s="67"/>
      <c r="F174" s="135"/>
      <c r="G174" s="136"/>
      <c r="H174" s="135"/>
    </row>
    <row r="175" s="44" customFormat="true" ht="13.2" hidden="false" customHeight="false" outlineLevel="0" collapsed="false">
      <c r="A175" s="116" t="s">
        <v>131</v>
      </c>
      <c r="B175" s="68" t="s">
        <v>132</v>
      </c>
      <c r="C175" s="69" t="n">
        <v>250</v>
      </c>
      <c r="F175" s="70" t="s">
        <v>133</v>
      </c>
      <c r="G175" s="43" t="s">
        <v>132</v>
      </c>
      <c r="H175" s="71" t="n">
        <v>250</v>
      </c>
    </row>
    <row r="176" s="44" customFormat="true" ht="13.2" hidden="false" customHeight="false" outlineLevel="0" collapsed="false">
      <c r="A176" s="72" t="n">
        <v>211</v>
      </c>
      <c r="B176" s="68" t="s">
        <v>134</v>
      </c>
      <c r="C176" s="69" t="n">
        <v>140</v>
      </c>
      <c r="F176" s="70" t="s">
        <v>112</v>
      </c>
      <c r="G176" s="46" t="s">
        <v>135</v>
      </c>
      <c r="H176" s="71" t="n">
        <v>150</v>
      </c>
    </row>
    <row r="177" s="44" customFormat="true" ht="26.4" hidden="false" customHeight="false" outlineLevel="0" collapsed="false">
      <c r="A177" s="72"/>
      <c r="B177" s="68" t="s">
        <v>136</v>
      </c>
      <c r="C177" s="69" t="n">
        <v>60</v>
      </c>
      <c r="F177" s="70"/>
      <c r="G177" s="43" t="s">
        <v>136</v>
      </c>
      <c r="H177" s="71" t="n">
        <v>60</v>
      </c>
    </row>
    <row r="178" s="44" customFormat="true" ht="26.4" hidden="false" customHeight="false" outlineLevel="0" collapsed="false">
      <c r="A178" s="72"/>
      <c r="B178" s="68" t="s">
        <v>137</v>
      </c>
      <c r="C178" s="69" t="n">
        <v>180</v>
      </c>
      <c r="F178" s="70"/>
      <c r="G178" s="43"/>
      <c r="H178" s="71"/>
    </row>
    <row r="179" s="44" customFormat="true" ht="13.2" hidden="false" customHeight="false" outlineLevel="0" collapsed="false">
      <c r="A179" s="137"/>
      <c r="B179" s="68" t="s">
        <v>36</v>
      </c>
      <c r="C179" s="69" t="n">
        <v>40</v>
      </c>
      <c r="F179" s="138"/>
      <c r="G179" s="43" t="s">
        <v>36</v>
      </c>
      <c r="H179" s="71" t="n">
        <v>40</v>
      </c>
    </row>
    <row r="180" s="44" customFormat="true" ht="45.75" hidden="false" customHeight="true" outlineLevel="0" collapsed="false">
      <c r="A180" s="72"/>
      <c r="B180" s="68" t="s">
        <v>37</v>
      </c>
      <c r="C180" s="69" t="n">
        <v>20</v>
      </c>
      <c r="F180" s="70"/>
      <c r="G180" s="43" t="s">
        <v>37</v>
      </c>
      <c r="H180" s="71" t="n">
        <v>20</v>
      </c>
    </row>
    <row r="181" s="44" customFormat="true" ht="13.2" hidden="false" customHeight="false" outlineLevel="0" collapsed="false">
      <c r="A181" s="72"/>
      <c r="B181" s="68" t="s">
        <v>79</v>
      </c>
      <c r="C181" s="69" t="n">
        <v>200</v>
      </c>
      <c r="F181" s="70"/>
      <c r="G181" s="43" t="s">
        <v>79</v>
      </c>
      <c r="H181" s="71" t="n">
        <v>200</v>
      </c>
    </row>
    <row r="182" s="39" customFormat="true" ht="13.8" hidden="false" customHeight="true" outlineLevel="0" collapsed="false">
      <c r="A182" s="139" t="s">
        <v>38</v>
      </c>
      <c r="B182" s="139"/>
      <c r="C182" s="140" t="n">
        <f aca="false">SUM(C175:C181)</f>
        <v>890</v>
      </c>
      <c r="F182" s="55"/>
      <c r="G182" s="122" t="s">
        <v>39</v>
      </c>
      <c r="H182" s="61" t="n">
        <f aca="false">SUM(H175:H181)</f>
        <v>720</v>
      </c>
    </row>
    <row r="183" s="44" customFormat="true" ht="13.2" hidden="false" customHeight="true" outlineLevel="0" collapsed="false">
      <c r="A183" s="67" t="s">
        <v>40</v>
      </c>
      <c r="B183" s="67"/>
      <c r="C183" s="67"/>
      <c r="D183" s="67"/>
      <c r="F183" s="135"/>
      <c r="G183" s="136"/>
      <c r="H183" s="135"/>
    </row>
    <row r="184" s="44" customFormat="true" ht="12.75" hidden="false" customHeight="true" outlineLevel="0" collapsed="false">
      <c r="A184" s="82"/>
      <c r="B184" s="83"/>
      <c r="C184" s="83"/>
      <c r="F184" s="63" t="n">
        <v>553</v>
      </c>
      <c r="G184" s="46" t="s">
        <v>41</v>
      </c>
      <c r="H184" s="64" t="n">
        <v>50</v>
      </c>
    </row>
    <row r="185" s="44" customFormat="true" ht="12.75" hidden="false" customHeight="true" outlineLevel="0" collapsed="false">
      <c r="A185" s="82"/>
      <c r="B185" s="83"/>
      <c r="C185" s="83"/>
      <c r="F185" s="84" t="n">
        <v>473</v>
      </c>
      <c r="G185" s="46" t="s">
        <v>121</v>
      </c>
      <c r="H185" s="64" t="n">
        <v>200</v>
      </c>
    </row>
    <row r="186" s="57" customFormat="true" ht="13.8" hidden="false" customHeight="false" outlineLevel="0" collapsed="false">
      <c r="A186" s="82"/>
      <c r="B186" s="83"/>
      <c r="C186" s="83"/>
      <c r="F186" s="64"/>
      <c r="G186" s="46" t="s">
        <v>24</v>
      </c>
      <c r="H186" s="64" t="n">
        <v>15</v>
      </c>
    </row>
    <row r="187" s="89" customFormat="true" ht="13.8" hidden="false" customHeight="false" outlineLevel="0" collapsed="false">
      <c r="A187" s="141"/>
      <c r="B187" s="102"/>
      <c r="C187" s="142"/>
      <c r="F187" s="128"/>
      <c r="G187" s="109" t="s">
        <v>43</v>
      </c>
      <c r="H187" s="61" t="n">
        <f aca="false">SUM(H184:H186)</f>
        <v>265</v>
      </c>
    </row>
    <row r="188" s="32" customFormat="true" ht="13.2" hidden="false" customHeight="false" outlineLevel="0" collapsed="false">
      <c r="F188" s="36"/>
      <c r="G188" s="37"/>
      <c r="H188" s="36"/>
    </row>
    <row r="189" s="32" customFormat="true" ht="13.2" hidden="false" customHeight="true" outlineLevel="0" collapsed="false">
      <c r="A189" s="67"/>
      <c r="B189" s="35" t="s">
        <v>138</v>
      </c>
      <c r="C189" s="35"/>
      <c r="D189" s="35"/>
      <c r="F189" s="36"/>
      <c r="G189" s="37" t="s">
        <v>138</v>
      </c>
      <c r="H189" s="36"/>
    </row>
    <row r="190" s="44" customFormat="true" ht="13.2" hidden="false" customHeight="true" outlineLevel="0" collapsed="false">
      <c r="A190" s="67" t="s">
        <v>7</v>
      </c>
      <c r="B190" s="67"/>
      <c r="C190" s="67"/>
      <c r="D190" s="67"/>
      <c r="F190" s="135"/>
      <c r="G190" s="136"/>
      <c r="H190" s="135"/>
    </row>
    <row r="191" s="44" customFormat="true" ht="13.2" hidden="false" customHeight="false" outlineLevel="0" collapsed="false">
      <c r="A191" s="42"/>
      <c r="B191" s="43" t="s">
        <v>108</v>
      </c>
      <c r="C191" s="43" t="n">
        <v>70</v>
      </c>
      <c r="F191" s="70" t="s">
        <v>139</v>
      </c>
      <c r="G191" s="112" t="s">
        <v>140</v>
      </c>
      <c r="H191" s="70" t="n">
        <v>70</v>
      </c>
    </row>
    <row r="192" s="44" customFormat="true" ht="26.4" hidden="false" customHeight="false" outlineLevel="0" collapsed="false">
      <c r="A192" s="42"/>
      <c r="B192" s="43" t="s">
        <v>141</v>
      </c>
      <c r="C192" s="43" t="n">
        <v>75</v>
      </c>
      <c r="F192" s="70" t="s">
        <v>142</v>
      </c>
      <c r="G192" s="43" t="s">
        <v>143</v>
      </c>
      <c r="H192" s="75" t="n">
        <v>90</v>
      </c>
    </row>
    <row r="193" s="44" customFormat="true" ht="13.2" hidden="false" customHeight="false" outlineLevel="0" collapsed="false">
      <c r="A193" s="42"/>
      <c r="B193" s="43" t="s">
        <v>144</v>
      </c>
      <c r="C193" s="43" t="n">
        <v>170</v>
      </c>
      <c r="F193" s="70" t="s">
        <v>145</v>
      </c>
      <c r="G193" s="43" t="s">
        <v>144</v>
      </c>
      <c r="H193" s="75" t="n">
        <v>170</v>
      </c>
    </row>
    <row r="194" s="44" customFormat="true" ht="13.2" hidden="false" customHeight="false" outlineLevel="0" collapsed="false">
      <c r="A194" s="42"/>
      <c r="B194" s="43" t="s">
        <v>51</v>
      </c>
      <c r="C194" s="43" t="n">
        <v>200</v>
      </c>
      <c r="F194" s="70" t="s">
        <v>146</v>
      </c>
      <c r="G194" s="43" t="s">
        <v>51</v>
      </c>
      <c r="H194" s="70" t="n">
        <v>200</v>
      </c>
    </row>
    <row r="195" s="44" customFormat="true" ht="13.2" hidden="false" customHeight="false" outlineLevel="0" collapsed="false">
      <c r="A195" s="42"/>
      <c r="B195" s="43" t="s">
        <v>18</v>
      </c>
      <c r="C195" s="43" t="n">
        <v>40</v>
      </c>
      <c r="F195" s="75"/>
      <c r="G195" s="43" t="s">
        <v>18</v>
      </c>
      <c r="H195" s="75" t="n">
        <v>40</v>
      </c>
    </row>
    <row r="196" s="44" customFormat="true" ht="13.2" hidden="false" customHeight="false" outlineLevel="0" collapsed="false">
      <c r="A196" s="42"/>
      <c r="B196" s="43" t="s">
        <v>37</v>
      </c>
      <c r="C196" s="43" t="n">
        <v>25</v>
      </c>
      <c r="F196" s="75"/>
      <c r="G196" s="43" t="s">
        <v>37</v>
      </c>
      <c r="H196" s="75" t="n">
        <v>25</v>
      </c>
    </row>
    <row r="197" s="57" customFormat="true" ht="13.8" hidden="false" customHeight="false" outlineLevel="0" collapsed="false">
      <c r="A197" s="42"/>
      <c r="B197" s="43" t="s">
        <v>147</v>
      </c>
      <c r="C197" s="43" t="n">
        <v>150</v>
      </c>
      <c r="F197" s="75"/>
      <c r="G197" s="43" t="s">
        <v>147</v>
      </c>
      <c r="H197" s="75" t="n">
        <v>150</v>
      </c>
    </row>
    <row r="198" s="39" customFormat="true" ht="13.8" hidden="false" customHeight="false" outlineLevel="0" collapsed="false">
      <c r="A198" s="107" t="s">
        <v>20</v>
      </c>
      <c r="B198" s="61"/>
      <c r="C198" s="113" t="n">
        <f aca="false">SUM(C191:C197)</f>
        <v>730</v>
      </c>
      <c r="F198" s="55"/>
      <c r="G198" s="109" t="s">
        <v>20</v>
      </c>
      <c r="H198" s="61" t="n">
        <f aca="false">SUM(H191:H197)</f>
        <v>745</v>
      </c>
    </row>
    <row r="199" s="39" customFormat="true" ht="13.8" hidden="false" customHeight="true" outlineLevel="0" collapsed="false">
      <c r="A199" s="65"/>
      <c r="F199" s="55"/>
      <c r="G199" s="101" t="s">
        <v>21</v>
      </c>
      <c r="H199" s="101"/>
    </row>
    <row r="200" s="39" customFormat="true" ht="13.8" hidden="false" customHeight="false" outlineLevel="0" collapsed="false">
      <c r="A200" s="65"/>
      <c r="F200" s="63" t="n">
        <v>590</v>
      </c>
      <c r="G200" s="46" t="s">
        <v>106</v>
      </c>
      <c r="H200" s="64" t="n">
        <v>50</v>
      </c>
    </row>
    <row r="201" s="39" customFormat="true" ht="13.8" hidden="false" customHeight="false" outlineLevel="0" collapsed="false">
      <c r="A201" s="65"/>
      <c r="F201" s="64"/>
      <c r="G201" s="46" t="s">
        <v>23</v>
      </c>
      <c r="H201" s="64" t="n">
        <v>200</v>
      </c>
    </row>
    <row r="202" s="39" customFormat="true" ht="13.8" hidden="false" customHeight="false" outlineLevel="0" collapsed="false">
      <c r="A202" s="65"/>
      <c r="F202" s="49"/>
      <c r="G202" s="46" t="s">
        <v>55</v>
      </c>
      <c r="H202" s="64" t="n">
        <v>15</v>
      </c>
    </row>
    <row r="203" s="39" customFormat="true" ht="13.8" hidden="false" customHeight="false" outlineLevel="0" collapsed="false">
      <c r="A203" s="65"/>
      <c r="F203" s="55"/>
      <c r="G203" s="109" t="s">
        <v>25</v>
      </c>
      <c r="H203" s="61" t="n">
        <f aca="false">SUM(H200:H202)</f>
        <v>265</v>
      </c>
    </row>
    <row r="204" s="44" customFormat="true" ht="13.2" hidden="false" customHeight="true" outlineLevel="0" collapsed="false">
      <c r="A204" s="67" t="s">
        <v>26</v>
      </c>
      <c r="B204" s="67"/>
      <c r="C204" s="67"/>
      <c r="D204" s="67"/>
      <c r="F204" s="135"/>
      <c r="G204" s="136"/>
      <c r="H204" s="135"/>
    </row>
    <row r="205" s="44" customFormat="true" ht="13.2" hidden="false" customHeight="false" outlineLevel="0" collapsed="false">
      <c r="A205" s="143" t="n">
        <v>81</v>
      </c>
      <c r="B205" s="68" t="s">
        <v>148</v>
      </c>
      <c r="C205" s="69" t="n">
        <v>250</v>
      </c>
      <c r="F205" s="70" t="s">
        <v>149</v>
      </c>
      <c r="G205" s="43" t="s">
        <v>148</v>
      </c>
      <c r="H205" s="71" t="n">
        <v>250</v>
      </c>
    </row>
    <row r="206" s="44" customFormat="true" ht="13.2" hidden="false" customHeight="false" outlineLevel="0" collapsed="false">
      <c r="A206" s="72" t="s">
        <v>150</v>
      </c>
      <c r="B206" s="105" t="s">
        <v>151</v>
      </c>
      <c r="C206" s="73" t="n">
        <v>80</v>
      </c>
      <c r="F206" s="70" t="s">
        <v>152</v>
      </c>
      <c r="G206" s="106" t="s">
        <v>153</v>
      </c>
      <c r="H206" s="74" t="n">
        <v>60</v>
      </c>
    </row>
    <row r="207" s="44" customFormat="true" ht="13.2" hidden="false" customHeight="false" outlineLevel="0" collapsed="false">
      <c r="A207" s="72"/>
      <c r="B207" s="105"/>
      <c r="C207" s="73"/>
      <c r="F207" s="70"/>
      <c r="G207" s="106" t="s">
        <v>154</v>
      </c>
      <c r="H207" s="74" t="n">
        <v>30</v>
      </c>
    </row>
    <row r="208" s="44" customFormat="true" ht="26.4" hidden="false" customHeight="false" outlineLevel="0" collapsed="false">
      <c r="A208" s="72"/>
      <c r="B208" s="68" t="s">
        <v>155</v>
      </c>
      <c r="C208" s="69" t="n">
        <v>155</v>
      </c>
      <c r="F208" s="70"/>
      <c r="G208" s="43" t="s">
        <v>156</v>
      </c>
      <c r="H208" s="71" t="n">
        <v>155</v>
      </c>
    </row>
    <row r="209" s="44" customFormat="true" ht="13.2" hidden="false" customHeight="false" outlineLevel="0" collapsed="false">
      <c r="A209" s="72"/>
      <c r="B209" s="68" t="s">
        <v>157</v>
      </c>
      <c r="C209" s="69" t="n">
        <v>200</v>
      </c>
      <c r="F209" s="70" t="s">
        <v>146</v>
      </c>
      <c r="G209" s="43" t="s">
        <v>66</v>
      </c>
      <c r="H209" s="71" t="n">
        <v>200</v>
      </c>
    </row>
    <row r="210" s="44" customFormat="true" ht="13.2" hidden="false" customHeight="false" outlineLevel="0" collapsed="false">
      <c r="A210" s="72"/>
      <c r="B210" s="68" t="s">
        <v>34</v>
      </c>
      <c r="C210" s="69" t="n">
        <v>200</v>
      </c>
      <c r="F210" s="70"/>
      <c r="G210" s="43" t="s">
        <v>34</v>
      </c>
      <c r="H210" s="71" t="n">
        <v>200</v>
      </c>
    </row>
    <row r="211" s="44" customFormat="true" ht="13.2" hidden="false" customHeight="false" outlineLevel="0" collapsed="false">
      <c r="A211" s="144"/>
      <c r="B211" s="68" t="s">
        <v>36</v>
      </c>
      <c r="C211" s="73" t="n">
        <v>60</v>
      </c>
      <c r="F211" s="70"/>
      <c r="G211" s="43" t="s">
        <v>36</v>
      </c>
      <c r="H211" s="74" t="n">
        <v>60</v>
      </c>
    </row>
    <row r="212" s="44" customFormat="true" ht="13.2" hidden="false" customHeight="false" outlineLevel="0" collapsed="false">
      <c r="A212" s="72"/>
      <c r="B212" s="68" t="s">
        <v>37</v>
      </c>
      <c r="C212" s="69" t="n">
        <v>20</v>
      </c>
      <c r="F212" s="70"/>
      <c r="G212" s="43" t="s">
        <v>37</v>
      </c>
      <c r="H212" s="71" t="n">
        <v>20</v>
      </c>
    </row>
    <row r="213" s="57" customFormat="true" ht="12.75" hidden="false" customHeight="true" outlineLevel="0" collapsed="false">
      <c r="A213" s="107" t="s">
        <v>38</v>
      </c>
      <c r="B213" s="61"/>
      <c r="C213" s="113" t="n">
        <f aca="false">SUM(C205:C212)</f>
        <v>965</v>
      </c>
      <c r="F213" s="61"/>
      <c r="G213" s="109" t="s">
        <v>38</v>
      </c>
      <c r="H213" s="125" t="n">
        <f aca="false">SUM(H205:H212)</f>
        <v>975</v>
      </c>
    </row>
    <row r="214" s="57" customFormat="true" ht="12.75" hidden="false" customHeight="true" outlineLevel="0" collapsed="false">
      <c r="A214" s="141"/>
      <c r="B214" s="102"/>
      <c r="C214" s="142"/>
      <c r="F214" s="102"/>
      <c r="G214" s="142"/>
      <c r="H214" s="145"/>
    </row>
    <row r="215" s="44" customFormat="true" ht="13.2" hidden="false" customHeight="true" outlineLevel="0" collapsed="false">
      <c r="A215" s="67" t="s">
        <v>40</v>
      </c>
      <c r="B215" s="67"/>
      <c r="C215" s="67"/>
      <c r="D215" s="67"/>
      <c r="F215" s="135"/>
      <c r="G215" s="136"/>
      <c r="H215" s="135"/>
    </row>
    <row r="216" s="44" customFormat="true" ht="13.2" hidden="false" customHeight="false" outlineLevel="0" collapsed="false">
      <c r="A216" s="82"/>
      <c r="B216" s="83"/>
      <c r="C216" s="83"/>
      <c r="F216" s="63" t="n">
        <v>590</v>
      </c>
      <c r="G216" s="46" t="s">
        <v>106</v>
      </c>
      <c r="H216" s="64" t="n">
        <v>50</v>
      </c>
    </row>
    <row r="217" s="44" customFormat="true" ht="13.2" hidden="false" customHeight="false" outlineLevel="0" collapsed="false">
      <c r="A217" s="82"/>
      <c r="B217" s="83"/>
      <c r="C217" s="83"/>
      <c r="F217" s="64"/>
      <c r="G217" s="46" t="s">
        <v>23</v>
      </c>
      <c r="H217" s="64" t="n">
        <v>200</v>
      </c>
    </row>
    <row r="218" s="57" customFormat="true" ht="13.8" hidden="false" customHeight="false" outlineLevel="0" collapsed="false">
      <c r="A218" s="82"/>
      <c r="B218" s="83"/>
      <c r="C218" s="83"/>
      <c r="F218" s="49"/>
      <c r="G218" s="46" t="s">
        <v>55</v>
      </c>
      <c r="H218" s="64" t="n">
        <v>15</v>
      </c>
    </row>
    <row r="219" s="89" customFormat="true" ht="13.8" hidden="false" customHeight="false" outlineLevel="0" collapsed="false">
      <c r="A219" s="141"/>
      <c r="B219" s="102"/>
      <c r="C219" s="142"/>
      <c r="F219" s="128"/>
      <c r="G219" s="109" t="s">
        <v>43</v>
      </c>
      <c r="H219" s="61" t="n">
        <f aca="false">SUM(H216:H218)</f>
        <v>265</v>
      </c>
    </row>
    <row r="220" s="89" customFormat="true" ht="13.8" hidden="false" customHeight="false" outlineLevel="0" collapsed="false">
      <c r="A220" s="141"/>
      <c r="B220" s="102"/>
      <c r="C220" s="142"/>
      <c r="F220" s="130"/>
      <c r="G220" s="142"/>
      <c r="H220" s="102"/>
    </row>
    <row r="221" s="32" customFormat="true" ht="13.2" hidden="false" customHeight="true" outlineLevel="0" collapsed="false">
      <c r="A221" s="35" t="s">
        <v>158</v>
      </c>
      <c r="B221" s="35"/>
      <c r="C221" s="35"/>
      <c r="D221" s="35"/>
      <c r="F221" s="36"/>
      <c r="G221" s="37" t="s">
        <v>158</v>
      </c>
      <c r="H221" s="36"/>
    </row>
    <row r="222" s="44" customFormat="true" ht="13.2" hidden="false" customHeight="true" outlineLevel="0" collapsed="false">
      <c r="A222" s="67" t="s">
        <v>7</v>
      </c>
      <c r="B222" s="67"/>
      <c r="C222" s="67"/>
      <c r="D222" s="67"/>
      <c r="F222" s="135"/>
      <c r="G222" s="136"/>
      <c r="H222" s="135"/>
    </row>
    <row r="223" s="44" customFormat="true" ht="26.4" hidden="false" customHeight="false" outlineLevel="0" collapsed="false">
      <c r="A223" s="42"/>
      <c r="B223" s="146" t="s">
        <v>159</v>
      </c>
      <c r="C223" s="147" t="n">
        <v>80</v>
      </c>
      <c r="F223" s="70" t="s">
        <v>93</v>
      </c>
      <c r="G223" s="148" t="s">
        <v>159</v>
      </c>
      <c r="H223" s="149" t="n">
        <v>80</v>
      </c>
    </row>
    <row r="224" s="44" customFormat="true" ht="26.4" hidden="false" customHeight="false" outlineLevel="0" collapsed="false">
      <c r="A224" s="42"/>
      <c r="B224" s="43" t="s">
        <v>160</v>
      </c>
      <c r="C224" s="43" t="n">
        <v>110</v>
      </c>
      <c r="F224" s="70" t="s">
        <v>161</v>
      </c>
      <c r="G224" s="46" t="s">
        <v>162</v>
      </c>
      <c r="H224" s="64" t="n">
        <v>110</v>
      </c>
    </row>
    <row r="225" s="44" customFormat="true" ht="26.4" hidden="false" customHeight="false" outlineLevel="0" collapsed="false">
      <c r="A225" s="42"/>
      <c r="B225" s="43" t="s">
        <v>163</v>
      </c>
      <c r="C225" s="43" t="n">
        <v>155</v>
      </c>
      <c r="F225" s="75"/>
      <c r="G225" s="43" t="s">
        <v>164</v>
      </c>
      <c r="H225" s="75" t="n">
        <v>150</v>
      </c>
    </row>
    <row r="226" s="44" customFormat="true" ht="13.2" hidden="false" customHeight="false" outlineLevel="0" collapsed="false">
      <c r="A226" s="42"/>
      <c r="B226" s="43" t="s">
        <v>51</v>
      </c>
      <c r="C226" s="43" t="n">
        <v>200</v>
      </c>
      <c r="F226" s="75"/>
      <c r="G226" s="43" t="s">
        <v>51</v>
      </c>
      <c r="H226" s="70" t="n">
        <v>200</v>
      </c>
    </row>
    <row r="227" s="44" customFormat="true" ht="13.2" hidden="false" customHeight="false" outlineLevel="0" collapsed="false">
      <c r="A227" s="42"/>
      <c r="B227" s="43" t="s">
        <v>37</v>
      </c>
      <c r="C227" s="43" t="n">
        <v>25</v>
      </c>
      <c r="F227" s="75"/>
      <c r="G227" s="43" t="s">
        <v>37</v>
      </c>
      <c r="H227" s="75" t="n">
        <v>25</v>
      </c>
    </row>
    <row r="228" s="44" customFormat="true" ht="13.2" hidden="false" customHeight="false" outlineLevel="0" collapsed="false">
      <c r="A228" s="42"/>
      <c r="B228" s="43" t="s">
        <v>18</v>
      </c>
      <c r="C228" s="43" t="n">
        <v>40</v>
      </c>
      <c r="F228" s="75"/>
      <c r="G228" s="43" t="s">
        <v>18</v>
      </c>
      <c r="H228" s="75" t="n">
        <v>40</v>
      </c>
    </row>
    <row r="229" s="44" customFormat="true" ht="26.4" hidden="false" customHeight="false" outlineLevel="0" collapsed="false">
      <c r="A229" s="42"/>
      <c r="B229" s="43" t="s">
        <v>165</v>
      </c>
      <c r="C229" s="43" t="n">
        <v>25</v>
      </c>
      <c r="F229" s="75"/>
      <c r="G229" s="43" t="s">
        <v>165</v>
      </c>
      <c r="H229" s="75" t="n">
        <v>25</v>
      </c>
    </row>
    <row r="230" s="57" customFormat="true" ht="13.8" hidden="false" customHeight="false" outlineLevel="0" collapsed="false">
      <c r="A230" s="107" t="s">
        <v>20</v>
      </c>
      <c r="B230" s="61"/>
      <c r="C230" s="113" t="n">
        <f aca="false">SUM(C223:C229)</f>
        <v>635</v>
      </c>
      <c r="F230" s="61"/>
      <c r="G230" s="109" t="s">
        <v>20</v>
      </c>
      <c r="H230" s="61" t="n">
        <f aca="false">SUM(H224:H229)</f>
        <v>550</v>
      </c>
    </row>
    <row r="231" s="39" customFormat="true" ht="13.8" hidden="false" customHeight="false" outlineLevel="0" collapsed="false">
      <c r="A231" s="65"/>
      <c r="F231" s="55"/>
      <c r="G231" s="41"/>
      <c r="H231" s="40"/>
    </row>
    <row r="232" s="39" customFormat="true" ht="13.5" hidden="false" customHeight="true" outlineLevel="0" collapsed="false">
      <c r="A232" s="65"/>
      <c r="F232" s="55"/>
      <c r="G232" s="101" t="s">
        <v>21</v>
      </c>
      <c r="H232" s="101"/>
    </row>
    <row r="233" s="39" customFormat="true" ht="26.4" hidden="false" customHeight="false" outlineLevel="0" collapsed="false">
      <c r="A233" s="65"/>
      <c r="F233" s="63" t="n">
        <v>553</v>
      </c>
      <c r="G233" s="46" t="s">
        <v>41</v>
      </c>
      <c r="H233" s="64" t="n">
        <v>50</v>
      </c>
    </row>
    <row r="234" s="39" customFormat="true" ht="13.8" hidden="false" customHeight="false" outlineLevel="0" collapsed="false">
      <c r="A234" s="65"/>
      <c r="F234" s="64"/>
      <c r="G234" s="46" t="s">
        <v>23</v>
      </c>
      <c r="H234" s="64" t="n">
        <v>200</v>
      </c>
    </row>
    <row r="235" s="39" customFormat="true" ht="13.8" hidden="false" customHeight="false" outlineLevel="0" collapsed="false">
      <c r="A235" s="65"/>
      <c r="F235" s="49"/>
      <c r="G235" s="46" t="s">
        <v>24</v>
      </c>
      <c r="H235" s="64" t="n">
        <v>15</v>
      </c>
    </row>
    <row r="236" s="39" customFormat="true" ht="13.8" hidden="false" customHeight="false" outlineLevel="0" collapsed="false">
      <c r="A236" s="65"/>
      <c r="F236" s="55"/>
      <c r="G236" s="109" t="s">
        <v>25</v>
      </c>
      <c r="H236" s="61" t="n">
        <f aca="false">SUM(H233:H235)</f>
        <v>265</v>
      </c>
    </row>
    <row r="237" s="44" customFormat="true" ht="13.2" hidden="false" customHeight="true" outlineLevel="0" collapsed="false">
      <c r="A237" s="67" t="s">
        <v>26</v>
      </c>
      <c r="B237" s="67"/>
      <c r="C237" s="67"/>
      <c r="D237" s="67"/>
      <c r="F237" s="135"/>
      <c r="G237" s="136"/>
      <c r="H237" s="135"/>
    </row>
    <row r="238" s="44" customFormat="true" ht="13.2" hidden="false" customHeight="false" outlineLevel="0" collapsed="false">
      <c r="A238" s="150"/>
      <c r="B238" s="68" t="s">
        <v>166</v>
      </c>
      <c r="C238" s="69" t="n">
        <v>60</v>
      </c>
      <c r="F238" s="151"/>
      <c r="G238" s="152" t="s">
        <v>167</v>
      </c>
      <c r="H238" s="64" t="n">
        <v>60</v>
      </c>
    </row>
    <row r="239" s="44" customFormat="true" ht="13.2" hidden="false" customHeight="false" outlineLevel="0" collapsed="false">
      <c r="A239" s="153" t="s">
        <v>168</v>
      </c>
      <c r="B239" s="154" t="s">
        <v>169</v>
      </c>
      <c r="C239" s="73" t="n">
        <v>250</v>
      </c>
      <c r="F239" s="70" t="s">
        <v>170</v>
      </c>
      <c r="G239" s="155" t="s">
        <v>169</v>
      </c>
      <c r="H239" s="74" t="n">
        <v>250</v>
      </c>
    </row>
    <row r="240" s="44" customFormat="true" ht="19.5" hidden="false" customHeight="true" outlineLevel="0" collapsed="false">
      <c r="A240" s="72" t="n">
        <v>234</v>
      </c>
      <c r="B240" s="68" t="s">
        <v>171</v>
      </c>
      <c r="C240" s="69" t="n">
        <v>80</v>
      </c>
      <c r="F240" s="70" t="s">
        <v>172</v>
      </c>
      <c r="G240" s="43" t="s">
        <v>171</v>
      </c>
      <c r="H240" s="71" t="n">
        <v>90</v>
      </c>
    </row>
    <row r="241" s="44" customFormat="true" ht="30.75" hidden="false" customHeight="true" outlineLevel="0" collapsed="false">
      <c r="A241" s="124" t="n">
        <v>125</v>
      </c>
      <c r="B241" s="105" t="s">
        <v>173</v>
      </c>
      <c r="C241" s="73" t="n">
        <v>145</v>
      </c>
      <c r="F241" s="70" t="s">
        <v>174</v>
      </c>
      <c r="G241" s="106" t="s">
        <v>175</v>
      </c>
      <c r="H241" s="74" t="n">
        <v>150</v>
      </c>
    </row>
    <row r="242" s="44" customFormat="true" ht="13.2" hidden="false" customHeight="false" outlineLevel="0" collapsed="false">
      <c r="A242" s="72" t="n">
        <v>397</v>
      </c>
      <c r="B242" s="68" t="s">
        <v>176</v>
      </c>
      <c r="C242" s="69" t="n">
        <v>200</v>
      </c>
      <c r="F242" s="70" t="s">
        <v>145</v>
      </c>
      <c r="G242" s="43" t="s">
        <v>66</v>
      </c>
      <c r="H242" s="71" t="n">
        <v>200</v>
      </c>
    </row>
    <row r="243" s="44" customFormat="true" ht="13.2" hidden="false" customHeight="false" outlineLevel="0" collapsed="false">
      <c r="A243" s="144"/>
      <c r="B243" s="68" t="s">
        <v>36</v>
      </c>
      <c r="C243" s="73" t="n">
        <v>60</v>
      </c>
      <c r="F243" s="70" t="s">
        <v>65</v>
      </c>
      <c r="G243" s="43" t="s">
        <v>36</v>
      </c>
      <c r="H243" s="71" t="n">
        <v>60</v>
      </c>
    </row>
    <row r="244" s="44" customFormat="true" ht="13.2" hidden="false" customHeight="false" outlineLevel="0" collapsed="false">
      <c r="A244" s="72"/>
      <c r="B244" s="68" t="s">
        <v>37</v>
      </c>
      <c r="C244" s="69" t="n">
        <v>40</v>
      </c>
      <c r="F244" s="70"/>
      <c r="G244" s="43" t="s">
        <v>37</v>
      </c>
      <c r="H244" s="71" t="n">
        <v>40</v>
      </c>
    </row>
    <row r="245" s="44" customFormat="true" ht="13.2" hidden="false" customHeight="false" outlineLevel="0" collapsed="false">
      <c r="A245" s="72"/>
      <c r="B245" s="68" t="s">
        <v>67</v>
      </c>
      <c r="C245" s="69" t="n">
        <v>200</v>
      </c>
      <c r="F245" s="70"/>
      <c r="G245" s="43"/>
      <c r="H245" s="71"/>
    </row>
    <row r="246" s="39" customFormat="true" ht="13.8" hidden="false" customHeight="false" outlineLevel="0" collapsed="false">
      <c r="A246" s="156" t="s">
        <v>38</v>
      </c>
      <c r="B246" s="61"/>
      <c r="C246" s="43" t="n">
        <f aca="false">SUM(C238:C245)</f>
        <v>1035</v>
      </c>
      <c r="F246" s="55"/>
      <c r="G246" s="122" t="s">
        <v>39</v>
      </c>
      <c r="H246" s="61" t="n">
        <f aca="false">SUM(H238:H245)</f>
        <v>850</v>
      </c>
    </row>
    <row r="247" s="44" customFormat="true" ht="13.2" hidden="false" customHeight="true" outlineLevel="0" collapsed="false">
      <c r="A247" s="67" t="s">
        <v>40</v>
      </c>
      <c r="B247" s="67"/>
      <c r="C247" s="67"/>
      <c r="D247" s="67"/>
      <c r="F247" s="135"/>
      <c r="G247" s="136"/>
      <c r="H247" s="135"/>
    </row>
    <row r="248" s="44" customFormat="true" ht="26.4" hidden="false" customHeight="false" outlineLevel="0" collapsed="false">
      <c r="A248" s="82"/>
      <c r="B248" s="83"/>
      <c r="C248" s="83"/>
      <c r="F248" s="63" t="n">
        <v>553</v>
      </c>
      <c r="G248" s="46" t="s">
        <v>41</v>
      </c>
      <c r="H248" s="64" t="n">
        <v>50</v>
      </c>
    </row>
    <row r="249" s="44" customFormat="true" ht="13.2" hidden="false" customHeight="false" outlineLevel="0" collapsed="false">
      <c r="A249" s="82"/>
      <c r="B249" s="83"/>
      <c r="C249" s="83"/>
      <c r="F249" s="64"/>
      <c r="G249" s="46" t="s">
        <v>23</v>
      </c>
      <c r="H249" s="64" t="n">
        <v>200</v>
      </c>
    </row>
    <row r="250" s="57" customFormat="true" ht="13.8" hidden="false" customHeight="false" outlineLevel="0" collapsed="false">
      <c r="A250" s="82"/>
      <c r="B250" s="83"/>
      <c r="C250" s="83"/>
      <c r="F250" s="49"/>
      <c r="G250" s="46" t="s">
        <v>24</v>
      </c>
      <c r="H250" s="64" t="n">
        <v>15</v>
      </c>
    </row>
    <row r="251" s="89" customFormat="true" ht="13.8" hidden="false" customHeight="false" outlineLevel="0" collapsed="false">
      <c r="A251" s="141"/>
      <c r="B251" s="102"/>
      <c r="C251" s="142"/>
      <c r="F251" s="128"/>
      <c r="G251" s="109" t="s">
        <v>43</v>
      </c>
      <c r="H251" s="61" t="n">
        <f aca="false">SUM(H248:H250)</f>
        <v>265</v>
      </c>
    </row>
    <row r="252" s="32" customFormat="true" ht="19.5" hidden="false" customHeight="true" outlineLevel="0" collapsed="false">
      <c r="A252" s="35" t="s">
        <v>177</v>
      </c>
      <c r="B252" s="35"/>
      <c r="C252" s="35"/>
      <c r="D252" s="35"/>
      <c r="F252" s="36"/>
      <c r="G252" s="37" t="s">
        <v>177</v>
      </c>
      <c r="H252" s="36"/>
    </row>
    <row r="253" s="44" customFormat="true" ht="13.2" hidden="false" customHeight="true" outlineLevel="0" collapsed="false">
      <c r="A253" s="67" t="s">
        <v>7</v>
      </c>
      <c r="B253" s="67"/>
      <c r="C253" s="67"/>
      <c r="D253" s="67"/>
      <c r="F253" s="135"/>
      <c r="G253" s="136"/>
      <c r="H253" s="135"/>
    </row>
    <row r="254" s="44" customFormat="true" ht="26.4" hidden="false" customHeight="false" outlineLevel="0" collapsed="false">
      <c r="A254" s="157"/>
      <c r="B254" s="43" t="s">
        <v>178</v>
      </c>
      <c r="C254" s="43" t="n">
        <v>175</v>
      </c>
      <c r="D254" s="67"/>
      <c r="F254" s="103" t="n">
        <v>292</v>
      </c>
      <c r="G254" s="158" t="s">
        <v>179</v>
      </c>
      <c r="H254" s="64" t="n">
        <v>270</v>
      </c>
    </row>
    <row r="255" s="44" customFormat="true" ht="13.2" hidden="false" customHeight="false" outlineLevel="0" collapsed="false">
      <c r="A255" s="157"/>
      <c r="B255" s="43" t="s">
        <v>15</v>
      </c>
      <c r="C255" s="43" t="n">
        <v>200</v>
      </c>
      <c r="D255" s="67"/>
      <c r="F255" s="50" t="s">
        <v>77</v>
      </c>
      <c r="G255" s="46" t="s">
        <v>128</v>
      </c>
      <c r="H255" s="75" t="n">
        <v>200</v>
      </c>
    </row>
    <row r="256" s="44" customFormat="true" ht="13.2" hidden="false" customHeight="false" outlineLevel="0" collapsed="false">
      <c r="A256" s="157"/>
      <c r="B256" s="43" t="s">
        <v>18</v>
      </c>
      <c r="C256" s="43" t="n">
        <v>40</v>
      </c>
      <c r="D256" s="67"/>
      <c r="F256" s="159"/>
      <c r="G256" s="43" t="s">
        <v>18</v>
      </c>
      <c r="H256" s="75" t="n">
        <v>40</v>
      </c>
    </row>
    <row r="257" s="44" customFormat="true" ht="26.4" hidden="false" customHeight="false" outlineLevel="0" collapsed="false">
      <c r="A257" s="42"/>
      <c r="B257" s="43" t="s">
        <v>180</v>
      </c>
      <c r="C257" s="43" t="n">
        <v>180</v>
      </c>
      <c r="F257" s="75"/>
      <c r="G257" s="43" t="s">
        <v>181</v>
      </c>
      <c r="H257" s="70" t="n">
        <v>180</v>
      </c>
    </row>
    <row r="258" s="39" customFormat="true" ht="13.8" hidden="false" customHeight="false" outlineLevel="0" collapsed="false">
      <c r="A258" s="107" t="s">
        <v>20</v>
      </c>
      <c r="B258" s="61"/>
      <c r="C258" s="113" t="n">
        <f aca="false">SUM(C254:C257)</f>
        <v>595</v>
      </c>
      <c r="F258" s="55"/>
      <c r="G258" s="109" t="s">
        <v>20</v>
      </c>
      <c r="H258" s="61" t="n">
        <f aca="false">SUM(H254:H257)</f>
        <v>690</v>
      </c>
    </row>
    <row r="259" s="39" customFormat="true" ht="13.5" hidden="false" customHeight="true" outlineLevel="0" collapsed="false">
      <c r="A259" s="65"/>
      <c r="F259" s="55"/>
      <c r="G259" s="101" t="s">
        <v>21</v>
      </c>
      <c r="H259" s="101"/>
    </row>
    <row r="260" s="39" customFormat="true" ht="13.8" hidden="false" customHeight="false" outlineLevel="0" collapsed="false">
      <c r="A260" s="65"/>
      <c r="F260" s="63" t="n">
        <v>590</v>
      </c>
      <c r="G260" s="46" t="s">
        <v>106</v>
      </c>
      <c r="H260" s="64" t="n">
        <v>50</v>
      </c>
    </row>
    <row r="261" s="39" customFormat="true" ht="13.8" hidden="false" customHeight="false" outlineLevel="0" collapsed="false">
      <c r="A261" s="65"/>
      <c r="F261" s="64"/>
      <c r="G261" s="46" t="s">
        <v>23</v>
      </c>
      <c r="H261" s="64" t="n">
        <v>200</v>
      </c>
    </row>
    <row r="262" s="39" customFormat="true" ht="13.8" hidden="false" customHeight="false" outlineLevel="0" collapsed="false">
      <c r="A262" s="65"/>
      <c r="F262" s="49"/>
      <c r="G262" s="46" t="s">
        <v>55</v>
      </c>
      <c r="H262" s="64" t="n">
        <v>15</v>
      </c>
    </row>
    <row r="263" s="39" customFormat="true" ht="13.8" hidden="false" customHeight="false" outlineLevel="0" collapsed="false">
      <c r="A263" s="65"/>
      <c r="F263" s="55"/>
      <c r="G263" s="109" t="s">
        <v>25</v>
      </c>
      <c r="H263" s="61" t="n">
        <f aca="false">SUM(H260:H262)</f>
        <v>265</v>
      </c>
    </row>
    <row r="264" s="44" customFormat="true" ht="12.75" hidden="false" customHeight="true" outlineLevel="0" collapsed="false">
      <c r="A264" s="67" t="s">
        <v>26</v>
      </c>
      <c r="B264" s="67"/>
      <c r="C264" s="67"/>
      <c r="D264" s="67"/>
      <c r="F264" s="135"/>
      <c r="G264" s="136"/>
      <c r="H264" s="135"/>
    </row>
    <row r="265" s="44" customFormat="true" ht="13.2" hidden="false" customHeight="false" outlineLevel="0" collapsed="false">
      <c r="A265" s="116" t="s">
        <v>182</v>
      </c>
      <c r="B265" s="68" t="s">
        <v>183</v>
      </c>
      <c r="C265" s="69" t="n">
        <v>250</v>
      </c>
      <c r="F265" s="70" t="s">
        <v>133</v>
      </c>
      <c r="G265" s="43" t="s">
        <v>183</v>
      </c>
      <c r="H265" s="71" t="n">
        <v>250</v>
      </c>
    </row>
    <row r="266" s="44" customFormat="true" ht="26.4" hidden="false" customHeight="false" outlineLevel="0" collapsed="false">
      <c r="A266" s="116" t="n">
        <v>267</v>
      </c>
      <c r="B266" s="68" t="s">
        <v>184</v>
      </c>
      <c r="C266" s="69" t="n">
        <v>75</v>
      </c>
      <c r="F266" s="70" t="s">
        <v>185</v>
      </c>
      <c r="G266" s="43" t="s">
        <v>186</v>
      </c>
      <c r="H266" s="71" t="n">
        <v>90</v>
      </c>
    </row>
    <row r="267" s="44" customFormat="true" ht="26.4" hidden="false" customHeight="false" outlineLevel="0" collapsed="false">
      <c r="A267" s="144"/>
      <c r="B267" s="68" t="s">
        <v>187</v>
      </c>
      <c r="C267" s="73" t="n">
        <v>155</v>
      </c>
      <c r="F267" s="70"/>
      <c r="G267" s="43" t="s">
        <v>188</v>
      </c>
      <c r="H267" s="74" t="n">
        <v>155</v>
      </c>
    </row>
    <row r="268" s="44" customFormat="true" ht="26.4" hidden="false" customHeight="false" outlineLevel="0" collapsed="false">
      <c r="A268" s="160" t="s">
        <v>189</v>
      </c>
      <c r="B268" s="68" t="s">
        <v>190</v>
      </c>
      <c r="C268" s="69" t="n">
        <v>200</v>
      </c>
      <c r="F268" s="70" t="s">
        <v>88</v>
      </c>
      <c r="G268" s="43" t="s">
        <v>191</v>
      </c>
      <c r="H268" s="71" t="n">
        <v>200</v>
      </c>
    </row>
    <row r="269" s="44" customFormat="true" ht="13.2" hidden="false" customHeight="false" outlineLevel="0" collapsed="false">
      <c r="A269" s="72"/>
      <c r="B269" s="68" t="s">
        <v>36</v>
      </c>
      <c r="C269" s="69" t="n">
        <v>40</v>
      </c>
      <c r="F269" s="70"/>
      <c r="G269" s="43" t="s">
        <v>36</v>
      </c>
      <c r="H269" s="71" t="n">
        <v>40</v>
      </c>
    </row>
    <row r="270" s="44" customFormat="true" ht="13.2" hidden="false" customHeight="false" outlineLevel="0" collapsed="false">
      <c r="A270" s="72"/>
      <c r="B270" s="68" t="s">
        <v>37</v>
      </c>
      <c r="C270" s="69" t="n">
        <v>20</v>
      </c>
      <c r="F270" s="70"/>
      <c r="G270" s="43" t="s">
        <v>37</v>
      </c>
      <c r="H270" s="71" t="n">
        <v>20</v>
      </c>
    </row>
    <row r="271" s="57" customFormat="true" ht="26.4" hidden="false" customHeight="false" outlineLevel="0" collapsed="false">
      <c r="A271" s="72"/>
      <c r="B271" s="68" t="s">
        <v>192</v>
      </c>
      <c r="C271" s="69" t="n">
        <v>180</v>
      </c>
      <c r="F271" s="70"/>
      <c r="G271" s="43"/>
      <c r="H271" s="71"/>
    </row>
    <row r="272" s="39" customFormat="true" ht="13.8" hidden="false" customHeight="true" outlineLevel="0" collapsed="false">
      <c r="A272" s="121" t="s">
        <v>38</v>
      </c>
      <c r="B272" s="121"/>
      <c r="C272" s="100" t="n">
        <f aca="false">SUM(C265:C271)</f>
        <v>920</v>
      </c>
      <c r="F272" s="55"/>
      <c r="G272" s="122" t="s">
        <v>39</v>
      </c>
      <c r="H272" s="61" t="n">
        <f aca="false">SUM(H265:H271)</f>
        <v>755</v>
      </c>
    </row>
    <row r="273" s="44" customFormat="true" ht="13.2" hidden="false" customHeight="true" outlineLevel="0" collapsed="false">
      <c r="A273" s="67" t="s">
        <v>40</v>
      </c>
      <c r="B273" s="67"/>
      <c r="C273" s="67"/>
      <c r="D273" s="67"/>
      <c r="F273" s="135"/>
      <c r="G273" s="136"/>
      <c r="H273" s="135"/>
    </row>
    <row r="274" s="44" customFormat="true" ht="13.2" hidden="false" customHeight="false" outlineLevel="0" collapsed="false">
      <c r="A274" s="82"/>
      <c r="B274" s="83"/>
      <c r="C274" s="83"/>
      <c r="F274" s="63" t="n">
        <v>590</v>
      </c>
      <c r="G274" s="46" t="s">
        <v>106</v>
      </c>
      <c r="H274" s="64" t="n">
        <v>50</v>
      </c>
    </row>
    <row r="275" s="44" customFormat="true" ht="13.2" hidden="false" customHeight="false" outlineLevel="0" collapsed="false">
      <c r="A275" s="82"/>
      <c r="B275" s="83"/>
      <c r="C275" s="83"/>
      <c r="F275" s="64"/>
      <c r="G275" s="46" t="s">
        <v>23</v>
      </c>
      <c r="H275" s="64" t="n">
        <v>200</v>
      </c>
    </row>
    <row r="276" s="57" customFormat="true" ht="13.8" hidden="false" customHeight="false" outlineLevel="0" collapsed="false">
      <c r="A276" s="82"/>
      <c r="B276" s="83"/>
      <c r="C276" s="83"/>
      <c r="F276" s="49"/>
      <c r="G276" s="46" t="s">
        <v>55</v>
      </c>
      <c r="H276" s="64" t="n">
        <v>15</v>
      </c>
    </row>
    <row r="277" s="89" customFormat="true" ht="13.8" hidden="false" customHeight="false" outlineLevel="0" collapsed="false">
      <c r="A277" s="141"/>
      <c r="B277" s="102"/>
      <c r="C277" s="142"/>
      <c r="F277" s="128"/>
      <c r="G277" s="109" t="s">
        <v>43</v>
      </c>
      <c r="H277" s="61" t="n">
        <f aca="false">SUM(H274:H276)</f>
        <v>265</v>
      </c>
    </row>
    <row r="278" s="32" customFormat="true" ht="19.5" hidden="false" customHeight="true" outlineLevel="0" collapsed="false">
      <c r="A278" s="35" t="s">
        <v>193</v>
      </c>
      <c r="B278" s="35"/>
      <c r="C278" s="35"/>
      <c r="D278" s="35"/>
      <c r="F278" s="36"/>
      <c r="G278" s="37" t="s">
        <v>193</v>
      </c>
      <c r="H278" s="36"/>
    </row>
    <row r="279" s="44" customFormat="true" ht="13.2" hidden="false" customHeight="true" outlineLevel="0" collapsed="false">
      <c r="A279" s="67" t="s">
        <v>7</v>
      </c>
      <c r="B279" s="67"/>
      <c r="C279" s="67"/>
      <c r="D279" s="67"/>
      <c r="F279" s="135"/>
      <c r="G279" s="136"/>
      <c r="H279" s="135"/>
    </row>
    <row r="280" s="44" customFormat="true" ht="26.4" hidden="false" customHeight="false" outlineLevel="0" collapsed="false">
      <c r="A280" s="42"/>
      <c r="B280" s="43" t="s">
        <v>124</v>
      </c>
      <c r="C280" s="43" t="n">
        <v>70</v>
      </c>
      <c r="F280" s="70" t="s">
        <v>46</v>
      </c>
      <c r="G280" s="43" t="s">
        <v>124</v>
      </c>
      <c r="H280" s="70" t="n">
        <v>70</v>
      </c>
    </row>
    <row r="281" s="44" customFormat="true" ht="35.25" hidden="false" customHeight="true" outlineLevel="0" collapsed="false">
      <c r="A281" s="42" t="s">
        <v>194</v>
      </c>
      <c r="B281" s="43" t="s">
        <v>195</v>
      </c>
      <c r="C281" s="43" t="n">
        <v>115</v>
      </c>
      <c r="F281" s="70" t="s">
        <v>196</v>
      </c>
      <c r="G281" s="43" t="s">
        <v>197</v>
      </c>
      <c r="H281" s="75" t="n">
        <v>110</v>
      </c>
      <c r="I281" s="120"/>
      <c r="J281" s="120"/>
    </row>
    <row r="282" s="44" customFormat="true" ht="39" hidden="false" customHeight="true" outlineLevel="0" collapsed="false">
      <c r="A282" s="42" t="s">
        <v>198</v>
      </c>
      <c r="B282" s="43" t="s">
        <v>199</v>
      </c>
      <c r="C282" s="43" t="n">
        <v>115</v>
      </c>
      <c r="F282" s="70" t="s">
        <v>200</v>
      </c>
      <c r="G282" s="43" t="s">
        <v>201</v>
      </c>
      <c r="H282" s="75" t="n">
        <v>150</v>
      </c>
    </row>
    <row r="283" s="44" customFormat="true" ht="13.2" hidden="false" customHeight="false" outlineLevel="0" collapsed="false">
      <c r="A283" s="42" t="s">
        <v>202</v>
      </c>
      <c r="B283" s="43" t="s">
        <v>203</v>
      </c>
      <c r="C283" s="43" t="n">
        <v>200</v>
      </c>
      <c r="F283" s="70" t="s">
        <v>204</v>
      </c>
      <c r="G283" s="43" t="s">
        <v>78</v>
      </c>
      <c r="H283" s="75" t="n">
        <v>200</v>
      </c>
    </row>
    <row r="284" s="44" customFormat="true" ht="13.2" hidden="false" customHeight="false" outlineLevel="0" collapsed="false">
      <c r="A284" s="42"/>
      <c r="B284" s="43" t="s">
        <v>37</v>
      </c>
      <c r="C284" s="43" t="n">
        <v>25</v>
      </c>
      <c r="F284" s="70" t="s">
        <v>77</v>
      </c>
      <c r="G284" s="43" t="s">
        <v>37</v>
      </c>
      <c r="H284" s="75" t="n">
        <v>25</v>
      </c>
    </row>
    <row r="285" s="44" customFormat="true" ht="13.2" hidden="false" customHeight="false" outlineLevel="0" collapsed="false">
      <c r="A285" s="42"/>
      <c r="B285" s="43" t="s">
        <v>18</v>
      </c>
      <c r="C285" s="43" t="n">
        <v>40</v>
      </c>
      <c r="F285" s="51"/>
      <c r="G285" s="43" t="s">
        <v>18</v>
      </c>
      <c r="H285" s="75" t="n">
        <v>40</v>
      </c>
    </row>
    <row r="286" s="44" customFormat="true" ht="13.2" hidden="false" customHeight="false" outlineLevel="0" collapsed="false">
      <c r="A286" s="42"/>
      <c r="B286" s="43" t="s">
        <v>205</v>
      </c>
      <c r="C286" s="43" t="n">
        <v>120</v>
      </c>
      <c r="F286" s="75"/>
      <c r="G286" s="43" t="s">
        <v>205</v>
      </c>
      <c r="H286" s="75" t="n">
        <v>120</v>
      </c>
    </row>
    <row r="287" s="39" customFormat="true" ht="13.8" hidden="false" customHeight="false" outlineLevel="0" collapsed="false">
      <c r="A287" s="107" t="s">
        <v>20</v>
      </c>
      <c r="B287" s="61"/>
      <c r="C287" s="113" t="n">
        <f aca="false">SUM(C280:C286)</f>
        <v>685</v>
      </c>
      <c r="F287" s="55"/>
      <c r="G287" s="109" t="s">
        <v>20</v>
      </c>
      <c r="H287" s="61" t="n">
        <f aca="false">SUM(H280:H286)</f>
        <v>715</v>
      </c>
    </row>
    <row r="288" s="39" customFormat="true" ht="13.5" hidden="false" customHeight="true" outlineLevel="0" collapsed="false">
      <c r="A288" s="65"/>
      <c r="F288" s="55"/>
      <c r="G288" s="101" t="s">
        <v>21</v>
      </c>
      <c r="H288" s="101"/>
    </row>
    <row r="289" s="39" customFormat="true" ht="26.4" hidden="false" customHeight="false" outlineLevel="0" collapsed="false">
      <c r="A289" s="65"/>
      <c r="F289" s="63" t="n">
        <v>553</v>
      </c>
      <c r="G289" s="46" t="s">
        <v>22</v>
      </c>
      <c r="H289" s="64" t="n">
        <v>50</v>
      </c>
    </row>
    <row r="290" s="39" customFormat="true" ht="13.8" hidden="false" customHeight="false" outlineLevel="0" collapsed="false">
      <c r="A290" s="65"/>
      <c r="F290" s="64"/>
      <c r="G290" s="46" t="s">
        <v>23</v>
      </c>
      <c r="H290" s="64" t="n">
        <v>200</v>
      </c>
    </row>
    <row r="291" s="39" customFormat="true" ht="13.8" hidden="false" customHeight="false" outlineLevel="0" collapsed="false">
      <c r="A291" s="65"/>
      <c r="F291" s="49"/>
      <c r="G291" s="46" t="s">
        <v>24</v>
      </c>
      <c r="H291" s="64" t="n">
        <v>15</v>
      </c>
    </row>
    <row r="292" s="39" customFormat="true" ht="13.8" hidden="false" customHeight="false" outlineLevel="0" collapsed="false">
      <c r="A292" s="65"/>
      <c r="F292" s="55"/>
      <c r="G292" s="109" t="s">
        <v>25</v>
      </c>
      <c r="H292" s="61" t="n">
        <f aca="false">SUM(H289:H291)</f>
        <v>265</v>
      </c>
    </row>
    <row r="293" s="44" customFormat="true" ht="13.2" hidden="false" customHeight="true" outlineLevel="0" collapsed="false">
      <c r="A293" s="67" t="s">
        <v>26</v>
      </c>
      <c r="B293" s="67"/>
      <c r="C293" s="67"/>
      <c r="D293" s="67"/>
      <c r="F293" s="135"/>
      <c r="G293" s="136"/>
      <c r="H293" s="135"/>
    </row>
    <row r="294" s="44" customFormat="true" ht="25.5" hidden="false" customHeight="true" outlineLevel="0" collapsed="false">
      <c r="A294" s="72" t="n">
        <v>82</v>
      </c>
      <c r="B294" s="68" t="s">
        <v>206</v>
      </c>
      <c r="C294" s="69" t="n">
        <v>250</v>
      </c>
      <c r="F294" s="70" t="s">
        <v>207</v>
      </c>
      <c r="G294" s="43" t="s">
        <v>206</v>
      </c>
      <c r="H294" s="71" t="n">
        <v>250</v>
      </c>
    </row>
    <row r="295" s="44" customFormat="true" ht="25.5" hidden="false" customHeight="true" outlineLevel="0" collapsed="false">
      <c r="A295" s="72" t="n">
        <v>250</v>
      </c>
      <c r="B295" s="68" t="s">
        <v>208</v>
      </c>
      <c r="C295" s="69" t="n">
        <v>70</v>
      </c>
      <c r="F295" s="70" t="s">
        <v>209</v>
      </c>
      <c r="G295" s="43" t="s">
        <v>210</v>
      </c>
      <c r="H295" s="70" t="n">
        <v>250</v>
      </c>
    </row>
    <row r="296" s="44" customFormat="true" ht="19.5" hidden="false" customHeight="true" outlineLevel="0" collapsed="false">
      <c r="A296" s="161"/>
      <c r="B296" s="76" t="s">
        <v>211</v>
      </c>
      <c r="C296" s="162" t="n">
        <v>50</v>
      </c>
      <c r="F296" s="70" t="s">
        <v>212</v>
      </c>
      <c r="G296" s="43" t="s">
        <v>213</v>
      </c>
      <c r="H296" s="70" t="n">
        <v>200</v>
      </c>
    </row>
    <row r="297" s="44" customFormat="true" ht="29.25" hidden="false" customHeight="true" outlineLevel="0" collapsed="false">
      <c r="A297" s="144" t="n">
        <v>205</v>
      </c>
      <c r="B297" s="105" t="s">
        <v>214</v>
      </c>
      <c r="C297" s="73" t="n">
        <v>130</v>
      </c>
      <c r="F297" s="70"/>
      <c r="G297" s="43"/>
      <c r="H297" s="71"/>
    </row>
    <row r="298" s="44" customFormat="true" ht="25.5" hidden="false" customHeight="true" outlineLevel="0" collapsed="false">
      <c r="A298" s="143"/>
      <c r="B298" s="68" t="s">
        <v>215</v>
      </c>
      <c r="C298" s="69" t="n">
        <v>35</v>
      </c>
      <c r="F298" s="70"/>
      <c r="G298" s="43"/>
      <c r="H298" s="71"/>
    </row>
    <row r="299" s="44" customFormat="true" ht="13.2" hidden="false" customHeight="false" outlineLevel="0" collapsed="false">
      <c r="A299" s="144"/>
      <c r="B299" s="68" t="s">
        <v>36</v>
      </c>
      <c r="C299" s="73" t="n">
        <v>60</v>
      </c>
      <c r="F299" s="70"/>
      <c r="G299" s="43" t="s">
        <v>36</v>
      </c>
      <c r="H299" s="71" t="n">
        <v>60</v>
      </c>
    </row>
    <row r="300" s="44" customFormat="true" ht="13.2" hidden="false" customHeight="false" outlineLevel="0" collapsed="false">
      <c r="A300" s="143"/>
      <c r="B300" s="68" t="s">
        <v>216</v>
      </c>
      <c r="C300" s="69" t="n">
        <v>20</v>
      </c>
      <c r="F300" s="51"/>
      <c r="G300" s="43" t="s">
        <v>216</v>
      </c>
      <c r="H300" s="71" t="n">
        <v>20</v>
      </c>
    </row>
    <row r="301" s="57" customFormat="true" ht="13.8" hidden="false" customHeight="false" outlineLevel="0" collapsed="false">
      <c r="A301" s="72"/>
      <c r="B301" s="68" t="s">
        <v>67</v>
      </c>
      <c r="C301" s="69" t="n">
        <v>200</v>
      </c>
      <c r="F301" s="61"/>
      <c r="G301" s="112"/>
      <c r="H301" s="70"/>
    </row>
    <row r="302" s="39" customFormat="true" ht="13.8" hidden="false" customHeight="true" outlineLevel="0" collapsed="false">
      <c r="A302" s="121" t="s">
        <v>38</v>
      </c>
      <c r="B302" s="121"/>
      <c r="C302" s="100" t="n">
        <f aca="false">SUM(C294:C301)</f>
        <v>815</v>
      </c>
      <c r="F302" s="55"/>
      <c r="G302" s="122" t="s">
        <v>39</v>
      </c>
      <c r="H302" s="61" t="n">
        <f aca="false">SUM(H294:H301)</f>
        <v>780</v>
      </c>
    </row>
    <row r="303" s="44" customFormat="true" ht="13.2" hidden="false" customHeight="true" outlineLevel="0" collapsed="false">
      <c r="A303" s="67" t="s">
        <v>40</v>
      </c>
      <c r="B303" s="67"/>
      <c r="C303" s="67"/>
      <c r="D303" s="67"/>
      <c r="F303" s="135"/>
      <c r="G303" s="136"/>
      <c r="H303" s="135"/>
    </row>
    <row r="304" s="44" customFormat="true" ht="26.4" hidden="false" customHeight="false" outlineLevel="0" collapsed="false">
      <c r="A304" s="82"/>
      <c r="B304" s="83"/>
      <c r="C304" s="83"/>
      <c r="F304" s="63" t="n">
        <v>553</v>
      </c>
      <c r="G304" s="46" t="s">
        <v>22</v>
      </c>
      <c r="H304" s="64" t="n">
        <v>50</v>
      </c>
    </row>
    <row r="305" s="44" customFormat="true" ht="13.2" hidden="false" customHeight="false" outlineLevel="0" collapsed="false">
      <c r="A305" s="82"/>
      <c r="B305" s="83"/>
      <c r="C305" s="83"/>
      <c r="F305" s="64"/>
      <c r="G305" s="46" t="s">
        <v>23</v>
      </c>
      <c r="H305" s="64" t="n">
        <v>200</v>
      </c>
    </row>
    <row r="306" s="57" customFormat="true" ht="13.8" hidden="false" customHeight="false" outlineLevel="0" collapsed="false">
      <c r="A306" s="82"/>
      <c r="B306" s="83"/>
      <c r="C306" s="83"/>
      <c r="F306" s="49"/>
      <c r="G306" s="46" t="s">
        <v>24</v>
      </c>
      <c r="H306" s="64" t="n">
        <v>15</v>
      </c>
    </row>
    <row r="307" s="89" customFormat="true" ht="13.8" hidden="false" customHeight="false" outlineLevel="0" collapsed="false">
      <c r="A307" s="141"/>
      <c r="B307" s="102"/>
      <c r="C307" s="142"/>
      <c r="F307" s="128"/>
      <c r="G307" s="109" t="s">
        <v>43</v>
      </c>
      <c r="H307" s="61" t="n">
        <f aca="false">SUM(H304:H306)</f>
        <v>265</v>
      </c>
    </row>
    <row r="311" s="163" customFormat="true" ht="13.2" hidden="false" customHeight="false" outlineLevel="0" collapsed="false">
      <c r="A311" s="1"/>
      <c r="B311" s="2"/>
      <c r="C311" s="3"/>
      <c r="D311" s="4"/>
      <c r="F311" s="5"/>
      <c r="G311" s="6"/>
      <c r="H311" s="164"/>
    </row>
  </sheetData>
  <mergeCells count="78">
    <mergeCell ref="A3:D3"/>
    <mergeCell ref="A4:B4"/>
    <mergeCell ref="C4:D4"/>
    <mergeCell ref="F4:G4"/>
    <mergeCell ref="A7:A8"/>
    <mergeCell ref="B7:B8"/>
    <mergeCell ref="C7:C8"/>
    <mergeCell ref="D7:D8"/>
    <mergeCell ref="F7:F8"/>
    <mergeCell ref="G7:G8"/>
    <mergeCell ref="H7:H8"/>
    <mergeCell ref="A9:D9"/>
    <mergeCell ref="A10:D10"/>
    <mergeCell ref="A16:B16"/>
    <mergeCell ref="G18:H18"/>
    <mergeCell ref="F22:G22"/>
    <mergeCell ref="A23:D23"/>
    <mergeCell ref="A33:D33"/>
    <mergeCell ref="A39:D39"/>
    <mergeCell ref="A40:D40"/>
    <mergeCell ref="A47:B47"/>
    <mergeCell ref="F47:G47"/>
    <mergeCell ref="G49:H49"/>
    <mergeCell ref="F53:G53"/>
    <mergeCell ref="A54:D54"/>
    <mergeCell ref="A63:B63"/>
    <mergeCell ref="F63:G63"/>
    <mergeCell ref="A64:D64"/>
    <mergeCell ref="A69:D69"/>
    <mergeCell ref="A70:D70"/>
    <mergeCell ref="A78:B78"/>
    <mergeCell ref="F78:G78"/>
    <mergeCell ref="G80:H80"/>
    <mergeCell ref="A86:D86"/>
    <mergeCell ref="A95:D95"/>
    <mergeCell ref="A100:D100"/>
    <mergeCell ref="A101:D101"/>
    <mergeCell ref="G110:H110"/>
    <mergeCell ref="F114:G114"/>
    <mergeCell ref="A115:D115"/>
    <mergeCell ref="A123:B123"/>
    <mergeCell ref="A124:D124"/>
    <mergeCell ref="A129:D129"/>
    <mergeCell ref="A130:D130"/>
    <mergeCell ref="I131:K131"/>
    <mergeCell ref="A137:B137"/>
    <mergeCell ref="G138:H138"/>
    <mergeCell ref="A143:D143"/>
    <mergeCell ref="A152:D152"/>
    <mergeCell ref="B159:D159"/>
    <mergeCell ref="A160:D160"/>
    <mergeCell ref="G169:H169"/>
    <mergeCell ref="A174:D174"/>
    <mergeCell ref="A182:B182"/>
    <mergeCell ref="A183:D183"/>
    <mergeCell ref="B189:D189"/>
    <mergeCell ref="A190:D190"/>
    <mergeCell ref="G199:H199"/>
    <mergeCell ref="A204:D204"/>
    <mergeCell ref="A215:D215"/>
    <mergeCell ref="A221:D221"/>
    <mergeCell ref="A222:D222"/>
    <mergeCell ref="G232:H232"/>
    <mergeCell ref="A237:D237"/>
    <mergeCell ref="A247:D247"/>
    <mergeCell ref="A252:D252"/>
    <mergeCell ref="A253:D253"/>
    <mergeCell ref="G259:H259"/>
    <mergeCell ref="A264:D264"/>
    <mergeCell ref="A272:B272"/>
    <mergeCell ref="A273:D273"/>
    <mergeCell ref="A278:D278"/>
    <mergeCell ref="A279:D279"/>
    <mergeCell ref="I281:J281"/>
    <mergeCell ref="G288:H288"/>
    <mergeCell ref="A293:D293"/>
    <mergeCell ref="A302:B302"/>
    <mergeCell ref="A303:D303"/>
  </mergeCells>
  <printOptions headings="false" gridLines="false" gridLinesSet="true" horizontalCentered="false" verticalCentered="false"/>
  <pageMargins left="0.75" right="0.75" top="1" bottom="1" header="0.511811023622047" footer="0.511811023622047"/>
  <pageSetup paperSize="9" scale="79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6" manualBreakCount="6">
    <brk id="53" man="true" max="16383" min="0"/>
    <brk id="99" man="true" max="16383" min="0"/>
    <brk id="123" man="true" max="16383" min="0"/>
    <brk id="156" man="true" max="16383" min="0"/>
    <brk id="187" man="true" max="16383" min="0"/>
    <brk id="258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DCE6F2"/>
    <pageSetUpPr fitToPage="false"/>
  </sheetPr>
  <dimension ref="A1:S342"/>
  <sheetViews>
    <sheetView showFormulas="false" showGridLines="true" showRowColHeaders="true" showZeros="true" rightToLeft="false" tabSelected="true" showOutlineSymbols="true" defaultGridColor="true" view="normal" topLeftCell="A115" colorId="64" zoomScale="85" zoomScaleNormal="85" zoomScalePageLayoutView="100" workbookViewId="0">
      <selection pane="topLeft" activeCell="F20" activeCellId="0" sqref="F20"/>
    </sheetView>
  </sheetViews>
  <sheetFormatPr defaultColWidth="9.2265625" defaultRowHeight="10.2" zeroHeight="false" outlineLevelRow="0" outlineLevelCol="0"/>
  <cols>
    <col collapsed="false" customWidth="true" hidden="false" outlineLevel="0" max="1" min="1" style="165" width="16.78"/>
    <col collapsed="false" customWidth="true" hidden="false" outlineLevel="0" max="2" min="2" style="166" width="29.56"/>
    <col collapsed="false" customWidth="true" hidden="false" outlineLevel="0" max="3" min="3" style="167" width="9.78"/>
    <col collapsed="false" customWidth="true" hidden="false" outlineLevel="0" max="15" min="4" style="168" width="9.78"/>
    <col collapsed="false" customWidth="false" hidden="false" outlineLevel="0" max="1024" min="16" style="166" width="9.21"/>
  </cols>
  <sheetData>
    <row r="1" customFormat="false" ht="45" hidden="false" customHeight="true" outlineLevel="0" collapsed="false">
      <c r="A1" s="169" t="s">
        <v>217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customFormat="false" ht="15.6" hidden="false" customHeight="false" outlineLevel="0" collapsed="false">
      <c r="A2" s="170" t="s">
        <v>218</v>
      </c>
      <c r="B2" s="170"/>
      <c r="C2" s="171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customFormat="false" ht="15.6" hidden="false" customHeight="false" outlineLevel="0" collapsed="false">
      <c r="A3" s="170" t="s">
        <v>219</v>
      </c>
      <c r="B3" s="170"/>
      <c r="C3" s="171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customFormat="false" ht="15.6" hidden="false" customHeight="true" outlineLevel="0" collapsed="false">
      <c r="A4" s="173" t="s">
        <v>3</v>
      </c>
      <c r="B4" s="173" t="s">
        <v>4</v>
      </c>
      <c r="C4" s="174" t="s">
        <v>5</v>
      </c>
      <c r="D4" s="175" t="s">
        <v>220</v>
      </c>
      <c r="E4" s="175"/>
      <c r="F4" s="175"/>
      <c r="G4" s="175" t="s">
        <v>221</v>
      </c>
      <c r="H4" s="175" t="s">
        <v>222</v>
      </c>
      <c r="I4" s="175"/>
      <c r="J4" s="175"/>
      <c r="K4" s="175"/>
      <c r="L4" s="175" t="s">
        <v>223</v>
      </c>
      <c r="M4" s="175"/>
      <c r="N4" s="175"/>
      <c r="O4" s="175"/>
    </row>
    <row r="5" customFormat="false" ht="15.6" hidden="false" customHeight="false" outlineLevel="0" collapsed="false">
      <c r="A5" s="173"/>
      <c r="B5" s="173"/>
      <c r="C5" s="174"/>
      <c r="D5" s="176" t="s">
        <v>224</v>
      </c>
      <c r="E5" s="176" t="s">
        <v>225</v>
      </c>
      <c r="F5" s="176" t="s">
        <v>226</v>
      </c>
      <c r="G5" s="175"/>
      <c r="H5" s="176" t="s">
        <v>227</v>
      </c>
      <c r="I5" s="176" t="s">
        <v>228</v>
      </c>
      <c r="J5" s="176" t="s">
        <v>229</v>
      </c>
      <c r="K5" s="176" t="s">
        <v>230</v>
      </c>
      <c r="L5" s="176" t="s">
        <v>231</v>
      </c>
      <c r="M5" s="176" t="s">
        <v>232</v>
      </c>
      <c r="N5" s="176" t="s">
        <v>233</v>
      </c>
      <c r="O5" s="176" t="s">
        <v>234</v>
      </c>
    </row>
    <row r="6" customFormat="false" ht="15.6" hidden="false" customHeight="true" outlineLevel="0" collapsed="false">
      <c r="A6" s="177" t="s">
        <v>235</v>
      </c>
      <c r="B6" s="177"/>
      <c r="C6" s="178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</row>
    <row r="7" customFormat="false" ht="15.6" hidden="false" customHeight="true" outlineLevel="0" collapsed="false">
      <c r="A7" s="179" t="s">
        <v>236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</row>
    <row r="8" s="183" customFormat="true" ht="15.6" hidden="false" customHeight="false" outlineLevel="0" collapsed="false">
      <c r="A8" s="180" t="s">
        <v>237</v>
      </c>
      <c r="B8" s="181" t="s">
        <v>238</v>
      </c>
      <c r="C8" s="181" t="n">
        <v>80</v>
      </c>
      <c r="D8" s="182" t="n">
        <v>13.054</v>
      </c>
      <c r="E8" s="182" t="n">
        <v>8.358</v>
      </c>
      <c r="F8" s="182" t="n">
        <v>11.196</v>
      </c>
      <c r="G8" s="182" t="n">
        <v>171.394</v>
      </c>
      <c r="H8" s="182" t="n">
        <v>0.067</v>
      </c>
      <c r="I8" s="182"/>
      <c r="J8" s="182" t="n">
        <v>5.9</v>
      </c>
      <c r="K8" s="182" t="n">
        <v>2.245</v>
      </c>
      <c r="L8" s="182" t="n">
        <v>12.32</v>
      </c>
      <c r="M8" s="182" t="n">
        <v>138.44</v>
      </c>
      <c r="N8" s="182" t="n">
        <v>18.93</v>
      </c>
      <c r="O8" s="182" t="n">
        <v>1.33</v>
      </c>
    </row>
    <row r="9" s="183" customFormat="true" ht="15.6" hidden="false" customHeight="false" outlineLevel="0" collapsed="false">
      <c r="A9" s="180"/>
      <c r="B9" s="181" t="s">
        <v>154</v>
      </c>
      <c r="C9" s="181" t="n">
        <v>30</v>
      </c>
      <c r="D9" s="182" t="n">
        <v>0.75</v>
      </c>
      <c r="E9" s="182" t="n">
        <v>1.568</v>
      </c>
      <c r="F9" s="182" t="n">
        <v>4.233</v>
      </c>
      <c r="G9" s="182" t="n">
        <v>34.457</v>
      </c>
      <c r="H9" s="182" t="n">
        <v>0.04</v>
      </c>
      <c r="I9" s="182" t="n">
        <v>2.85</v>
      </c>
      <c r="J9" s="182" t="n">
        <v>240</v>
      </c>
      <c r="K9" s="182" t="n">
        <v>0.801</v>
      </c>
      <c r="L9" s="182" t="n">
        <v>8.826</v>
      </c>
      <c r="M9" s="182" t="n">
        <v>16.808</v>
      </c>
      <c r="N9" s="182" t="n">
        <v>7.899</v>
      </c>
      <c r="O9" s="182" t="n">
        <v>0.274</v>
      </c>
    </row>
    <row r="10" s="183" customFormat="true" ht="15.6" hidden="false" customHeight="false" outlineLevel="0" collapsed="false">
      <c r="A10" s="180" t="s">
        <v>239</v>
      </c>
      <c r="B10" s="181" t="s">
        <v>240</v>
      </c>
      <c r="C10" s="181" t="n">
        <v>150</v>
      </c>
      <c r="D10" s="182" t="n">
        <v>3.78</v>
      </c>
      <c r="E10" s="182" t="n">
        <v>3.537</v>
      </c>
      <c r="F10" s="182" t="n">
        <v>39.96</v>
      </c>
      <c r="G10" s="182" t="n">
        <v>206.793</v>
      </c>
      <c r="H10" s="182" t="n">
        <v>0.043</v>
      </c>
      <c r="I10" s="182"/>
      <c r="J10" s="182"/>
      <c r="K10" s="182" t="n">
        <v>1.536</v>
      </c>
      <c r="L10" s="182" t="n">
        <v>4.872</v>
      </c>
      <c r="M10" s="182" t="n">
        <v>81.173</v>
      </c>
      <c r="N10" s="182" t="n">
        <v>27.033</v>
      </c>
      <c r="O10" s="182" t="n">
        <v>0.544</v>
      </c>
    </row>
    <row r="11" s="183" customFormat="true" ht="15.6" hidden="false" customHeight="false" outlineLevel="0" collapsed="false">
      <c r="A11" s="180" t="s">
        <v>16</v>
      </c>
      <c r="B11" s="181" t="s">
        <v>17</v>
      </c>
      <c r="C11" s="181" t="n">
        <v>207</v>
      </c>
      <c r="D11" s="182" t="n">
        <v>0.063</v>
      </c>
      <c r="E11" s="182" t="n">
        <v>0.007</v>
      </c>
      <c r="F11" s="182" t="n">
        <v>10.193</v>
      </c>
      <c r="G11" s="182" t="n">
        <v>42.292</v>
      </c>
      <c r="H11" s="182" t="n">
        <v>0.004</v>
      </c>
      <c r="I11" s="182" t="n">
        <v>2.9</v>
      </c>
      <c r="J11" s="182"/>
      <c r="K11" s="182" t="n">
        <v>0.014</v>
      </c>
      <c r="L11" s="182" t="n">
        <v>7.75</v>
      </c>
      <c r="M11" s="182" t="n">
        <v>9.78</v>
      </c>
      <c r="N11" s="182" t="n">
        <v>5.24</v>
      </c>
      <c r="O11" s="182" t="n">
        <v>0.892</v>
      </c>
    </row>
    <row r="12" s="183" customFormat="true" ht="15.6" hidden="false" customHeight="false" outlineLevel="0" collapsed="false">
      <c r="A12" s="180" t="n">
        <v>0</v>
      </c>
      <c r="B12" s="181" t="s">
        <v>18</v>
      </c>
      <c r="C12" s="181" t="n">
        <v>20</v>
      </c>
      <c r="D12" s="182" t="n">
        <v>1.58</v>
      </c>
      <c r="E12" s="182" t="n">
        <v>0.2</v>
      </c>
      <c r="F12" s="182" t="n">
        <v>9.66</v>
      </c>
      <c r="G12" s="182" t="n">
        <v>47</v>
      </c>
      <c r="H12" s="182" t="n">
        <v>0.032</v>
      </c>
      <c r="I12" s="182"/>
      <c r="J12" s="182"/>
      <c r="K12" s="182" t="n">
        <v>0.26</v>
      </c>
      <c r="L12" s="182" t="n">
        <v>4.6</v>
      </c>
      <c r="M12" s="182" t="n">
        <v>17.4</v>
      </c>
      <c r="N12" s="182" t="n">
        <v>6.6</v>
      </c>
      <c r="O12" s="182" t="n">
        <v>0.4</v>
      </c>
    </row>
    <row r="13" s="183" customFormat="true" ht="15.6" hidden="false" customHeight="false" outlineLevel="0" collapsed="false">
      <c r="A13" s="180" t="n">
        <v>0</v>
      </c>
      <c r="B13" s="181" t="s">
        <v>241</v>
      </c>
      <c r="C13" s="181" t="n">
        <v>120</v>
      </c>
      <c r="D13" s="182" t="n">
        <v>0.48</v>
      </c>
      <c r="E13" s="182" t="n">
        <v>0.48</v>
      </c>
      <c r="F13" s="182" t="n">
        <v>11.76</v>
      </c>
      <c r="G13" s="182" t="n">
        <v>56.4</v>
      </c>
      <c r="H13" s="182" t="n">
        <v>0.036</v>
      </c>
      <c r="I13" s="182" t="n">
        <v>12</v>
      </c>
      <c r="J13" s="182" t="n">
        <v>6</v>
      </c>
      <c r="K13" s="182" t="n">
        <v>0.24</v>
      </c>
      <c r="L13" s="182" t="n">
        <v>19.2</v>
      </c>
      <c r="M13" s="182" t="n">
        <v>13.2</v>
      </c>
      <c r="N13" s="182" t="n">
        <v>10.8</v>
      </c>
      <c r="O13" s="182" t="n">
        <v>2.64</v>
      </c>
    </row>
    <row r="14" s="183" customFormat="true" ht="31.2" hidden="false" customHeight="false" outlineLevel="0" collapsed="false">
      <c r="A14" s="180" t="s">
        <v>242</v>
      </c>
      <c r="B14" s="181"/>
      <c r="C14" s="181" t="n">
        <v>607</v>
      </c>
      <c r="D14" s="182" t="n">
        <v>19.707</v>
      </c>
      <c r="E14" s="182" t="n">
        <v>14.15</v>
      </c>
      <c r="F14" s="182" t="n">
        <v>87.002</v>
      </c>
      <c r="G14" s="182" t="n">
        <v>558.336</v>
      </c>
      <c r="H14" s="182" t="n">
        <v>0.222</v>
      </c>
      <c r="I14" s="182" t="n">
        <v>17.75</v>
      </c>
      <c r="J14" s="182" t="n">
        <v>251.9</v>
      </c>
      <c r="K14" s="182" t="n">
        <v>5.096</v>
      </c>
      <c r="L14" s="182" t="n">
        <v>57.568</v>
      </c>
      <c r="M14" s="182" t="n">
        <v>276.8</v>
      </c>
      <c r="N14" s="182" t="n">
        <v>76.502</v>
      </c>
      <c r="O14" s="182" t="n">
        <v>6.08</v>
      </c>
    </row>
    <row r="15" s="184" customFormat="true" ht="31.2" hidden="false" customHeight="false" outlineLevel="0" collapsed="false">
      <c r="A15" s="180" t="s">
        <v>243</v>
      </c>
      <c r="B15" s="181"/>
      <c r="C15" s="181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3"/>
      <c r="Q15" s="183"/>
      <c r="R15" s="183"/>
      <c r="S15" s="183"/>
    </row>
    <row r="16" s="184" customFormat="true" ht="15.6" hidden="false" customHeight="false" outlineLevel="0" collapsed="false">
      <c r="A16" s="180" t="s">
        <v>244</v>
      </c>
      <c r="B16" s="181" t="s">
        <v>245</v>
      </c>
      <c r="C16" s="181" t="n">
        <v>50</v>
      </c>
      <c r="D16" s="182" t="n">
        <v>4.474</v>
      </c>
      <c r="E16" s="182" t="n">
        <v>8.168</v>
      </c>
      <c r="F16" s="182" t="n">
        <v>23.894</v>
      </c>
      <c r="G16" s="182" t="n">
        <v>186.877</v>
      </c>
      <c r="H16" s="182" t="n">
        <v>0.221</v>
      </c>
      <c r="I16" s="182"/>
      <c r="J16" s="182" t="n">
        <v>5</v>
      </c>
      <c r="K16" s="182" t="n">
        <v>2.439</v>
      </c>
      <c r="L16" s="182" t="n">
        <v>123.575</v>
      </c>
      <c r="M16" s="182" t="n">
        <v>92.986</v>
      </c>
      <c r="N16" s="182" t="n">
        <v>35.861</v>
      </c>
      <c r="O16" s="182" t="n">
        <v>1.112</v>
      </c>
      <c r="P16" s="183"/>
      <c r="Q16" s="183"/>
      <c r="R16" s="183"/>
      <c r="S16" s="183"/>
    </row>
    <row r="17" s="184" customFormat="true" ht="15.6" hidden="false" customHeight="false" outlineLevel="0" collapsed="false">
      <c r="A17" s="180" t="n">
        <v>0</v>
      </c>
      <c r="B17" s="181" t="s">
        <v>23</v>
      </c>
      <c r="C17" s="181" t="n">
        <v>200</v>
      </c>
      <c r="D17" s="182" t="n">
        <v>1</v>
      </c>
      <c r="E17" s="182" t="n">
        <v>0.2</v>
      </c>
      <c r="F17" s="182" t="n">
        <v>20.2</v>
      </c>
      <c r="G17" s="182" t="n">
        <v>92</v>
      </c>
      <c r="H17" s="182" t="n">
        <v>0.02</v>
      </c>
      <c r="I17" s="182" t="n">
        <v>40</v>
      </c>
      <c r="J17" s="182"/>
      <c r="K17" s="182" t="n">
        <v>0.2</v>
      </c>
      <c r="L17" s="182" t="n">
        <v>14</v>
      </c>
      <c r="M17" s="182" t="n">
        <v>14</v>
      </c>
      <c r="N17" s="182" t="n">
        <v>8</v>
      </c>
      <c r="O17" s="182" t="n">
        <v>2.8</v>
      </c>
      <c r="P17" s="183"/>
      <c r="Q17" s="183"/>
      <c r="R17" s="183"/>
      <c r="S17" s="183"/>
    </row>
    <row r="18" s="184" customFormat="true" ht="15.6" hidden="false" customHeight="false" outlineLevel="0" collapsed="false">
      <c r="A18" s="180"/>
      <c r="B18" s="181" t="s">
        <v>24</v>
      </c>
      <c r="C18" s="181" t="n">
        <v>15</v>
      </c>
      <c r="D18" s="182" t="n">
        <v>0.075</v>
      </c>
      <c r="E18" s="182"/>
      <c r="F18" s="182" t="n">
        <v>12</v>
      </c>
      <c r="G18" s="182" t="n">
        <v>48.6</v>
      </c>
      <c r="H18" s="182"/>
      <c r="I18" s="182"/>
      <c r="J18" s="182"/>
      <c r="K18" s="182"/>
      <c r="L18" s="182" t="n">
        <v>3.15</v>
      </c>
      <c r="M18" s="182" t="n">
        <v>1.65</v>
      </c>
      <c r="N18" s="182" t="n">
        <v>1.05</v>
      </c>
      <c r="O18" s="182" t="n">
        <v>0.24</v>
      </c>
      <c r="P18" s="183"/>
      <c r="Q18" s="183"/>
      <c r="R18" s="183"/>
      <c r="S18" s="183"/>
    </row>
    <row r="19" s="184" customFormat="true" ht="31.2" hidden="false" customHeight="false" outlineLevel="0" collapsed="false">
      <c r="A19" s="180" t="s">
        <v>246</v>
      </c>
      <c r="B19" s="181"/>
      <c r="C19" s="181" t="n">
        <f aca="false">SUM(C16:C18)</f>
        <v>265</v>
      </c>
      <c r="D19" s="182" t="n">
        <f aca="false">SUM(D16:D18)</f>
        <v>5.549</v>
      </c>
      <c r="E19" s="182" t="n">
        <f aca="false">SUM(E16:E18)</f>
        <v>8.368</v>
      </c>
      <c r="F19" s="182" t="n">
        <f aca="false">SUM(F16:F18)</f>
        <v>56.094</v>
      </c>
      <c r="G19" s="182" t="n">
        <f aca="false">SUM(G16:G18)</f>
        <v>327.477</v>
      </c>
      <c r="H19" s="182" t="n">
        <f aca="false">SUM(H16:H18)</f>
        <v>0.241</v>
      </c>
      <c r="I19" s="182" t="n">
        <f aca="false">SUM(I16:I18)</f>
        <v>40</v>
      </c>
      <c r="J19" s="182" t="n">
        <f aca="false">SUM(J16:J18)</f>
        <v>5</v>
      </c>
      <c r="K19" s="182" t="n">
        <f aca="false">SUM(K16:K18)</f>
        <v>2.639</v>
      </c>
      <c r="L19" s="182" t="n">
        <f aca="false">SUM(L16:L18)</f>
        <v>140.725</v>
      </c>
      <c r="M19" s="182" t="n">
        <f aca="false">SUM(M16:M18)</f>
        <v>108.636</v>
      </c>
      <c r="N19" s="182" t="n">
        <f aca="false">SUM(N16:N18)</f>
        <v>44.911</v>
      </c>
      <c r="O19" s="182" t="n">
        <f aca="false">SUM(O16:O18)</f>
        <v>4.152</v>
      </c>
      <c r="P19" s="183"/>
      <c r="Q19" s="183"/>
      <c r="R19" s="183"/>
      <c r="S19" s="183"/>
    </row>
    <row r="20" s="184" customFormat="true" ht="15.6" hidden="false" customHeight="false" outlineLevel="0" collapsed="false">
      <c r="A20" s="180" t="s">
        <v>26</v>
      </c>
      <c r="B20" s="181"/>
      <c r="C20" s="181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3"/>
      <c r="Q20" s="183"/>
      <c r="R20" s="183"/>
      <c r="S20" s="183"/>
    </row>
    <row r="21" s="184" customFormat="true" ht="15.6" hidden="false" customHeight="false" outlineLevel="0" collapsed="false">
      <c r="A21" s="180" t="s">
        <v>28</v>
      </c>
      <c r="B21" s="181" t="s">
        <v>27</v>
      </c>
      <c r="C21" s="181" t="n">
        <v>250</v>
      </c>
      <c r="D21" s="182" t="n">
        <v>1.959</v>
      </c>
      <c r="E21" s="182" t="n">
        <v>5.213</v>
      </c>
      <c r="F21" s="182" t="n">
        <v>9.623</v>
      </c>
      <c r="G21" s="182" t="n">
        <v>94.245</v>
      </c>
      <c r="H21" s="182" t="n">
        <v>0.069</v>
      </c>
      <c r="I21" s="182" t="n">
        <v>32.4</v>
      </c>
      <c r="J21" s="182" t="n">
        <v>200</v>
      </c>
      <c r="K21" s="182" t="n">
        <v>2.37</v>
      </c>
      <c r="L21" s="182" t="n">
        <v>42.47</v>
      </c>
      <c r="M21" s="182" t="n">
        <v>50.03</v>
      </c>
      <c r="N21" s="182" t="n">
        <v>22.7</v>
      </c>
      <c r="O21" s="182" t="n">
        <v>0.868</v>
      </c>
      <c r="P21" s="183"/>
      <c r="Q21" s="183"/>
      <c r="R21" s="183"/>
      <c r="S21" s="183"/>
    </row>
    <row r="22" s="184" customFormat="true" ht="15.6" hidden="false" customHeight="false" outlineLevel="0" collapsed="false">
      <c r="A22" s="180" t="s">
        <v>30</v>
      </c>
      <c r="B22" s="181" t="s">
        <v>247</v>
      </c>
      <c r="C22" s="181" t="n">
        <v>90</v>
      </c>
      <c r="D22" s="182" t="n">
        <v>10.116</v>
      </c>
      <c r="E22" s="182" t="n">
        <v>16.241</v>
      </c>
      <c r="F22" s="182" t="n">
        <v>3.466</v>
      </c>
      <c r="G22" s="182" t="n">
        <v>201.035</v>
      </c>
      <c r="H22" s="182" t="n">
        <v>0.374</v>
      </c>
      <c r="I22" s="182" t="n">
        <v>4.05</v>
      </c>
      <c r="J22" s="182"/>
      <c r="K22" s="182" t="n">
        <v>1.702</v>
      </c>
      <c r="L22" s="182" t="n">
        <v>9.17</v>
      </c>
      <c r="M22" s="182" t="n">
        <v>120</v>
      </c>
      <c r="N22" s="182" t="n">
        <v>20.92</v>
      </c>
      <c r="O22" s="182" t="n">
        <v>1.511</v>
      </c>
      <c r="P22" s="183"/>
      <c r="Q22" s="183"/>
      <c r="R22" s="183"/>
      <c r="S22" s="183"/>
    </row>
    <row r="23" s="184" customFormat="true" ht="15.6" hidden="false" customHeight="false" outlineLevel="0" collapsed="false">
      <c r="A23" s="180"/>
      <c r="B23" s="181" t="s">
        <v>248</v>
      </c>
      <c r="C23" s="181" t="n">
        <v>155</v>
      </c>
      <c r="D23" s="182" t="n">
        <v>3.109</v>
      </c>
      <c r="E23" s="182" t="n">
        <v>3.988</v>
      </c>
      <c r="F23" s="182" t="n">
        <v>22.142</v>
      </c>
      <c r="G23" s="182" t="n">
        <v>136.995</v>
      </c>
      <c r="H23" s="182" t="n">
        <v>0.04</v>
      </c>
      <c r="I23" s="182"/>
      <c r="J23" s="182" t="n">
        <v>20</v>
      </c>
      <c r="K23" s="182" t="n">
        <v>0.413</v>
      </c>
      <c r="L23" s="182" t="n">
        <v>14.899</v>
      </c>
      <c r="M23" s="182" t="n">
        <v>108.326</v>
      </c>
      <c r="N23" s="182" t="n">
        <v>13.269</v>
      </c>
      <c r="O23" s="182" t="n">
        <v>0.613</v>
      </c>
      <c r="P23" s="183"/>
      <c r="Q23" s="183"/>
      <c r="R23" s="183"/>
      <c r="S23" s="183"/>
    </row>
    <row r="24" s="184" customFormat="true" ht="15.6" hidden="false" customHeight="false" outlineLevel="0" collapsed="false">
      <c r="A24" s="180" t="n">
        <v>0</v>
      </c>
      <c r="B24" s="181" t="s">
        <v>241</v>
      </c>
      <c r="C24" s="181" t="n">
        <v>200</v>
      </c>
      <c r="D24" s="182" t="n">
        <v>1</v>
      </c>
      <c r="E24" s="182" t="n">
        <v>0.2</v>
      </c>
      <c r="F24" s="182" t="n">
        <v>20.2</v>
      </c>
      <c r="G24" s="182" t="n">
        <v>92</v>
      </c>
      <c r="H24" s="182" t="n">
        <v>0.02</v>
      </c>
      <c r="I24" s="182" t="n">
        <v>40</v>
      </c>
      <c r="J24" s="182"/>
      <c r="K24" s="182" t="n">
        <v>0.2</v>
      </c>
      <c r="L24" s="182" t="n">
        <v>14</v>
      </c>
      <c r="M24" s="182" t="n">
        <v>14</v>
      </c>
      <c r="N24" s="182" t="n">
        <v>8</v>
      </c>
      <c r="O24" s="182" t="n">
        <v>2.8</v>
      </c>
      <c r="P24" s="183"/>
      <c r="Q24" s="183"/>
      <c r="R24" s="183"/>
      <c r="S24" s="183"/>
    </row>
    <row r="25" s="184" customFormat="true" ht="15.6" hidden="false" customHeight="false" outlineLevel="0" collapsed="false">
      <c r="A25" s="180" t="n">
        <v>0</v>
      </c>
      <c r="B25" s="181" t="s">
        <v>23</v>
      </c>
      <c r="C25" s="181" t="n">
        <v>200</v>
      </c>
      <c r="D25" s="182" t="n">
        <v>1</v>
      </c>
      <c r="E25" s="182" t="n">
        <v>0.2</v>
      </c>
      <c r="F25" s="182" t="n">
        <v>20.2</v>
      </c>
      <c r="G25" s="182" t="n">
        <v>92</v>
      </c>
      <c r="H25" s="182" t="n">
        <v>0.02</v>
      </c>
      <c r="I25" s="182" t="n">
        <v>40</v>
      </c>
      <c r="J25" s="182"/>
      <c r="K25" s="182" t="n">
        <v>0.2</v>
      </c>
      <c r="L25" s="182" t="n">
        <v>14</v>
      </c>
      <c r="M25" s="182" t="n">
        <v>14</v>
      </c>
      <c r="N25" s="182" t="n">
        <v>8</v>
      </c>
      <c r="O25" s="182" t="n">
        <v>2.8</v>
      </c>
      <c r="P25" s="183"/>
      <c r="Q25" s="183"/>
      <c r="R25" s="183"/>
      <c r="S25" s="183"/>
    </row>
    <row r="26" s="184" customFormat="true" ht="15.6" hidden="false" customHeight="false" outlineLevel="0" collapsed="false">
      <c r="A26" s="180" t="n">
        <v>0</v>
      </c>
      <c r="B26" s="181" t="s">
        <v>18</v>
      </c>
      <c r="C26" s="181" t="n">
        <v>60</v>
      </c>
      <c r="D26" s="182" t="n">
        <v>4.74</v>
      </c>
      <c r="E26" s="182" t="n">
        <v>0.6</v>
      </c>
      <c r="F26" s="182" t="n">
        <v>28.98</v>
      </c>
      <c r="G26" s="182" t="n">
        <v>141</v>
      </c>
      <c r="H26" s="182" t="n">
        <v>0.096</v>
      </c>
      <c r="I26" s="182"/>
      <c r="J26" s="182"/>
      <c r="K26" s="182" t="n">
        <v>0.78</v>
      </c>
      <c r="L26" s="182" t="n">
        <v>13.8</v>
      </c>
      <c r="M26" s="182" t="n">
        <v>52.2</v>
      </c>
      <c r="N26" s="182" t="n">
        <v>19.8</v>
      </c>
      <c r="O26" s="182" t="n">
        <v>1.2</v>
      </c>
      <c r="P26" s="183"/>
      <c r="Q26" s="183"/>
      <c r="R26" s="183"/>
      <c r="S26" s="183"/>
    </row>
    <row r="27" s="184" customFormat="true" ht="15.6" hidden="false" customHeight="false" outlineLevel="0" collapsed="false">
      <c r="A27" s="180"/>
      <c r="B27" s="181" t="s">
        <v>249</v>
      </c>
      <c r="C27" s="181" t="n">
        <v>20</v>
      </c>
      <c r="D27" s="182" t="n">
        <v>1.32</v>
      </c>
      <c r="E27" s="182" t="n">
        <v>0.24</v>
      </c>
      <c r="F27" s="182" t="n">
        <v>6.84</v>
      </c>
      <c r="G27" s="182" t="n">
        <v>34.8</v>
      </c>
      <c r="H27" s="182" t="n">
        <v>0.04</v>
      </c>
      <c r="I27" s="182"/>
      <c r="J27" s="182" t="n">
        <v>1.2</v>
      </c>
      <c r="K27" s="182" t="n">
        <v>0.44</v>
      </c>
      <c r="L27" s="182" t="n">
        <v>7</v>
      </c>
      <c r="M27" s="182" t="n">
        <v>31.6</v>
      </c>
      <c r="N27" s="182" t="n">
        <v>9.4</v>
      </c>
      <c r="O27" s="182" t="n">
        <v>0.78</v>
      </c>
      <c r="P27" s="183"/>
      <c r="Q27" s="183"/>
      <c r="R27" s="183"/>
      <c r="S27" s="183"/>
    </row>
    <row r="28" s="184" customFormat="true" ht="15.6" hidden="false" customHeight="false" outlineLevel="0" collapsed="false">
      <c r="A28" s="180" t="s">
        <v>38</v>
      </c>
      <c r="B28" s="181"/>
      <c r="C28" s="181" t="n">
        <v>975</v>
      </c>
      <c r="D28" s="182" t="n">
        <v>23.244</v>
      </c>
      <c r="E28" s="182" t="n">
        <v>26.682</v>
      </c>
      <c r="F28" s="182" t="n">
        <v>111.451</v>
      </c>
      <c r="G28" s="182" t="n">
        <v>792.075</v>
      </c>
      <c r="H28" s="182" t="n">
        <v>0.659</v>
      </c>
      <c r="I28" s="182" t="n">
        <v>116.45</v>
      </c>
      <c r="J28" s="182" t="n">
        <v>221.2</v>
      </c>
      <c r="K28" s="182" t="n">
        <v>6.105</v>
      </c>
      <c r="L28" s="182" t="n">
        <v>115.339</v>
      </c>
      <c r="M28" s="182" t="n">
        <v>390.156</v>
      </c>
      <c r="N28" s="182" t="n">
        <v>102.089</v>
      </c>
      <c r="O28" s="182" t="n">
        <v>10.572</v>
      </c>
      <c r="P28" s="183"/>
      <c r="Q28" s="183"/>
      <c r="R28" s="183"/>
      <c r="S28" s="183"/>
    </row>
    <row r="29" s="184" customFormat="true" ht="15.6" hidden="false" customHeight="false" outlineLevel="0" collapsed="false">
      <c r="A29" s="180" t="s">
        <v>40</v>
      </c>
      <c r="B29" s="181"/>
      <c r="C29" s="181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3"/>
      <c r="Q29" s="183"/>
      <c r="R29" s="183"/>
      <c r="S29" s="183"/>
    </row>
    <row r="30" s="184" customFormat="true" ht="15.6" hidden="false" customHeight="false" outlineLevel="0" collapsed="false">
      <c r="A30" s="180" t="s">
        <v>244</v>
      </c>
      <c r="B30" s="181" t="s">
        <v>245</v>
      </c>
      <c r="C30" s="181" t="n">
        <v>50</v>
      </c>
      <c r="D30" s="182" t="n">
        <v>4.474</v>
      </c>
      <c r="E30" s="182" t="n">
        <v>8.168</v>
      </c>
      <c r="F30" s="182" t="n">
        <v>23.894</v>
      </c>
      <c r="G30" s="182" t="n">
        <v>186.877</v>
      </c>
      <c r="H30" s="182" t="n">
        <v>0.221</v>
      </c>
      <c r="I30" s="182"/>
      <c r="J30" s="182" t="n">
        <v>5</v>
      </c>
      <c r="K30" s="182" t="n">
        <v>2.439</v>
      </c>
      <c r="L30" s="182" t="n">
        <v>123.575</v>
      </c>
      <c r="M30" s="182" t="n">
        <v>92.986</v>
      </c>
      <c r="N30" s="182" t="n">
        <v>35.861</v>
      </c>
      <c r="O30" s="182" t="n">
        <v>1.112</v>
      </c>
      <c r="P30" s="183"/>
      <c r="Q30" s="183"/>
      <c r="R30" s="183"/>
      <c r="S30" s="183"/>
    </row>
    <row r="31" s="184" customFormat="true" ht="15.6" hidden="false" customHeight="false" outlineLevel="0" collapsed="false">
      <c r="A31" s="180" t="s">
        <v>250</v>
      </c>
      <c r="B31" s="181" t="s">
        <v>251</v>
      </c>
      <c r="C31" s="181" t="n">
        <v>200</v>
      </c>
      <c r="D31" s="182" t="n">
        <v>0.456</v>
      </c>
      <c r="E31" s="182" t="n">
        <v>0.152</v>
      </c>
      <c r="F31" s="182" t="n">
        <v>15.116</v>
      </c>
      <c r="G31" s="182" t="n">
        <v>69.14</v>
      </c>
      <c r="H31" s="182" t="n">
        <v>0.018</v>
      </c>
      <c r="I31" s="182" t="n">
        <v>80</v>
      </c>
      <c r="J31" s="182" t="n">
        <v>65.36</v>
      </c>
      <c r="K31" s="182" t="n">
        <v>0.344</v>
      </c>
      <c r="L31" s="182" t="n">
        <v>11.2</v>
      </c>
      <c r="M31" s="182" t="n">
        <v>11.68</v>
      </c>
      <c r="N31" s="182" t="n">
        <v>4.72</v>
      </c>
      <c r="O31" s="182" t="n">
        <v>0.498</v>
      </c>
      <c r="P31" s="183"/>
      <c r="Q31" s="183"/>
      <c r="R31" s="183"/>
      <c r="S31" s="183"/>
    </row>
    <row r="32" s="184" customFormat="true" ht="15.6" hidden="false" customHeight="false" outlineLevel="0" collapsed="false">
      <c r="A32" s="180"/>
      <c r="B32" s="181" t="s">
        <v>24</v>
      </c>
      <c r="C32" s="181" t="n">
        <v>15</v>
      </c>
      <c r="D32" s="182" t="n">
        <v>0.075</v>
      </c>
      <c r="E32" s="182"/>
      <c r="F32" s="182" t="n">
        <v>12</v>
      </c>
      <c r="G32" s="182" t="n">
        <v>48.6</v>
      </c>
      <c r="H32" s="182"/>
      <c r="I32" s="182"/>
      <c r="J32" s="182"/>
      <c r="K32" s="182"/>
      <c r="L32" s="182" t="n">
        <v>3.15</v>
      </c>
      <c r="M32" s="182" t="n">
        <v>1.65</v>
      </c>
      <c r="N32" s="182" t="n">
        <v>1.05</v>
      </c>
      <c r="O32" s="182" t="n">
        <v>0.24</v>
      </c>
      <c r="P32" s="183"/>
      <c r="Q32" s="183"/>
      <c r="R32" s="183"/>
      <c r="S32" s="183"/>
    </row>
    <row r="33" s="184" customFormat="true" ht="31.2" hidden="false" customHeight="false" outlineLevel="0" collapsed="false">
      <c r="A33" s="180" t="s">
        <v>43</v>
      </c>
      <c r="B33" s="181"/>
      <c r="C33" s="181" t="n">
        <f aca="false">SUM(C30:C32)</f>
        <v>265</v>
      </c>
      <c r="D33" s="182" t="n">
        <f aca="false">SUM(D30:D32)</f>
        <v>5.005</v>
      </c>
      <c r="E33" s="182" t="n">
        <f aca="false">SUM(E30:E32)</f>
        <v>8.32</v>
      </c>
      <c r="F33" s="182" t="n">
        <f aca="false">SUM(F30:F32)</f>
        <v>51.01</v>
      </c>
      <c r="G33" s="182" t="n">
        <f aca="false">SUM(G30:G32)</f>
        <v>304.617</v>
      </c>
      <c r="H33" s="182" t="n">
        <f aca="false">SUM(H30:H32)</f>
        <v>0.239</v>
      </c>
      <c r="I33" s="182" t="n">
        <f aca="false">SUM(I30:I32)</f>
        <v>80</v>
      </c>
      <c r="J33" s="182" t="n">
        <f aca="false">SUM(J30:J32)</f>
        <v>70.36</v>
      </c>
      <c r="K33" s="182" t="n">
        <f aca="false">SUM(K30:K32)</f>
        <v>2.783</v>
      </c>
      <c r="L33" s="182" t="n">
        <f aca="false">SUM(L30:L32)</f>
        <v>137.925</v>
      </c>
      <c r="M33" s="182" t="n">
        <f aca="false">SUM(M30:M32)</f>
        <v>106.316</v>
      </c>
      <c r="N33" s="182" t="n">
        <f aca="false">SUM(N30:N32)</f>
        <v>41.631</v>
      </c>
      <c r="O33" s="182" t="n">
        <f aca="false">SUM(O30:O32)</f>
        <v>1.85</v>
      </c>
      <c r="P33" s="183"/>
      <c r="Q33" s="183"/>
      <c r="R33" s="183"/>
      <c r="S33" s="183"/>
    </row>
    <row r="34" s="184" customFormat="true" ht="46.8" hidden="false" customHeight="false" outlineLevel="0" collapsed="false">
      <c r="A34" s="180" t="s">
        <v>252</v>
      </c>
      <c r="B34" s="181"/>
      <c r="C34" s="181" t="n">
        <f aca="false">C33+C28+C19+C14</f>
        <v>2112</v>
      </c>
      <c r="D34" s="182" t="n">
        <f aca="false">D33+D28+D19+D14</f>
        <v>53.505</v>
      </c>
      <c r="E34" s="182" t="n">
        <f aca="false">E33+E28+E19+E14</f>
        <v>57.52</v>
      </c>
      <c r="F34" s="182" t="n">
        <f aca="false">F33+F28+F19+F14</f>
        <v>305.557</v>
      </c>
      <c r="G34" s="182" t="n">
        <f aca="false">G33+G28+G19+G14</f>
        <v>1982.505</v>
      </c>
      <c r="H34" s="182" t="n">
        <f aca="false">H33+H28+H19+H14</f>
        <v>1.361</v>
      </c>
      <c r="I34" s="182" t="n">
        <f aca="false">I33+I28+I19+I14</f>
        <v>254.2</v>
      </c>
      <c r="J34" s="182" t="n">
        <f aca="false">J33+J28+J19+J14</f>
        <v>548.46</v>
      </c>
      <c r="K34" s="182" t="n">
        <f aca="false">K33+K28+K19+K14</f>
        <v>16.623</v>
      </c>
      <c r="L34" s="182" t="n">
        <f aca="false">L33+L28+L19+L14</f>
        <v>451.557</v>
      </c>
      <c r="M34" s="182" t="n">
        <f aca="false">M33+M28+M19+M14</f>
        <v>881.908</v>
      </c>
      <c r="N34" s="182" t="n">
        <f aca="false">N33+N28+N19+N14</f>
        <v>265.133</v>
      </c>
      <c r="O34" s="182" t="n">
        <f aca="false">O33+O28+O19+O14</f>
        <v>22.654</v>
      </c>
      <c r="P34" s="183"/>
      <c r="Q34" s="183"/>
      <c r="R34" s="183"/>
      <c r="S34" s="183"/>
    </row>
    <row r="35" s="184" customFormat="true" ht="31.2" hidden="false" customHeight="false" outlineLevel="0" collapsed="false">
      <c r="A35" s="180" t="s">
        <v>44</v>
      </c>
      <c r="B35" s="181"/>
      <c r="C35" s="181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3"/>
      <c r="Q35" s="183"/>
      <c r="R35" s="183"/>
      <c r="S35" s="183"/>
    </row>
    <row r="36" s="184" customFormat="true" ht="15.6" hidden="false" customHeight="false" outlineLevel="0" collapsed="false">
      <c r="A36" s="180" t="s">
        <v>3</v>
      </c>
      <c r="B36" s="181" t="s">
        <v>4</v>
      </c>
      <c r="C36" s="181" t="s">
        <v>5</v>
      </c>
      <c r="D36" s="182" t="s">
        <v>220</v>
      </c>
      <c r="E36" s="182"/>
      <c r="F36" s="182"/>
      <c r="G36" s="182" t="s">
        <v>221</v>
      </c>
      <c r="H36" s="182" t="s">
        <v>222</v>
      </c>
      <c r="I36" s="182"/>
      <c r="J36" s="182"/>
      <c r="K36" s="182"/>
      <c r="L36" s="182" t="s">
        <v>223</v>
      </c>
      <c r="M36" s="182"/>
      <c r="N36" s="182"/>
      <c r="O36" s="182"/>
      <c r="P36" s="183"/>
      <c r="Q36" s="183"/>
      <c r="R36" s="183"/>
      <c r="S36" s="183"/>
    </row>
    <row r="37" s="184" customFormat="true" ht="15.6" hidden="false" customHeight="false" outlineLevel="0" collapsed="false">
      <c r="A37" s="180"/>
      <c r="B37" s="181"/>
      <c r="C37" s="181"/>
      <c r="D37" s="182" t="s">
        <v>224</v>
      </c>
      <c r="E37" s="182" t="s">
        <v>225</v>
      </c>
      <c r="F37" s="182" t="s">
        <v>226</v>
      </c>
      <c r="G37" s="182"/>
      <c r="H37" s="182" t="s">
        <v>227</v>
      </c>
      <c r="I37" s="182" t="s">
        <v>228</v>
      </c>
      <c r="J37" s="182" t="s">
        <v>229</v>
      </c>
      <c r="K37" s="182" t="s">
        <v>230</v>
      </c>
      <c r="L37" s="182" t="s">
        <v>231</v>
      </c>
      <c r="M37" s="182" t="s">
        <v>232</v>
      </c>
      <c r="N37" s="182" t="s">
        <v>233</v>
      </c>
      <c r="O37" s="182" t="s">
        <v>234</v>
      </c>
      <c r="P37" s="183"/>
      <c r="Q37" s="183"/>
      <c r="R37" s="183"/>
      <c r="S37" s="183"/>
    </row>
    <row r="38" s="184" customFormat="true" ht="15.6" hidden="false" customHeight="false" outlineLevel="0" collapsed="false">
      <c r="A38" s="180" t="s">
        <v>236</v>
      </c>
      <c r="B38" s="181"/>
      <c r="C38" s="181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</row>
    <row r="39" s="184" customFormat="true" ht="15.6" hidden="false" customHeight="false" outlineLevel="0" collapsed="false">
      <c r="A39" s="180" t="s">
        <v>46</v>
      </c>
      <c r="B39" s="181" t="s">
        <v>253</v>
      </c>
      <c r="C39" s="181" t="n">
        <v>60</v>
      </c>
      <c r="D39" s="182" t="n">
        <v>0.42</v>
      </c>
      <c r="E39" s="182" t="n">
        <v>0.06</v>
      </c>
      <c r="F39" s="182" t="n">
        <v>1.14</v>
      </c>
      <c r="G39" s="182" t="n">
        <v>6.6</v>
      </c>
      <c r="H39" s="182" t="n">
        <v>0.018</v>
      </c>
      <c r="I39" s="182" t="n">
        <v>4.2</v>
      </c>
      <c r="J39" s="182"/>
      <c r="K39" s="182" t="n">
        <v>0.06</v>
      </c>
      <c r="L39" s="182" t="n">
        <v>10.2</v>
      </c>
      <c r="M39" s="182" t="n">
        <v>18</v>
      </c>
      <c r="N39" s="182" t="n">
        <v>8.4</v>
      </c>
      <c r="O39" s="182" t="n">
        <v>0.3</v>
      </c>
    </row>
    <row r="40" s="184" customFormat="true" ht="15.6" hidden="false" customHeight="false" outlineLevel="0" collapsed="false">
      <c r="A40" s="180" t="s">
        <v>49</v>
      </c>
      <c r="B40" s="181" t="s">
        <v>254</v>
      </c>
      <c r="C40" s="181" t="n">
        <v>175</v>
      </c>
      <c r="D40" s="182" t="n">
        <v>17.438</v>
      </c>
      <c r="E40" s="182" t="n">
        <v>11.944</v>
      </c>
      <c r="F40" s="182" t="n">
        <v>18.26</v>
      </c>
      <c r="G40" s="182" t="n">
        <v>249.396</v>
      </c>
      <c r="H40" s="182" t="n">
        <v>0.174</v>
      </c>
      <c r="I40" s="182" t="n">
        <v>23.7</v>
      </c>
      <c r="J40" s="182" t="n">
        <v>7.9</v>
      </c>
      <c r="K40" s="182" t="n">
        <v>3.057</v>
      </c>
      <c r="L40" s="182" t="n">
        <v>27.46</v>
      </c>
      <c r="M40" s="182" t="n">
        <v>226.75</v>
      </c>
      <c r="N40" s="182" t="n">
        <v>42.63</v>
      </c>
      <c r="O40" s="182" t="n">
        <v>2.253</v>
      </c>
    </row>
    <row r="41" s="184" customFormat="true" ht="15.6" hidden="false" customHeight="false" outlineLevel="0" collapsed="false">
      <c r="A41" s="180"/>
      <c r="B41" s="181" t="s">
        <v>255</v>
      </c>
      <c r="C41" s="181" t="n">
        <v>200</v>
      </c>
      <c r="D41" s="182" t="n">
        <v>0.16</v>
      </c>
      <c r="E41" s="182" t="n">
        <v>0.16</v>
      </c>
      <c r="F41" s="182" t="n">
        <v>13.9</v>
      </c>
      <c r="G41" s="182" t="n">
        <v>58.701</v>
      </c>
      <c r="H41" s="182" t="n">
        <v>0.012</v>
      </c>
      <c r="I41" s="182" t="n">
        <v>4.01</v>
      </c>
      <c r="J41" s="182" t="n">
        <v>2</v>
      </c>
      <c r="K41" s="182" t="n">
        <v>0.08</v>
      </c>
      <c r="L41" s="182" t="n">
        <v>6.895</v>
      </c>
      <c r="M41" s="182" t="n">
        <v>5.224</v>
      </c>
      <c r="N41" s="182" t="n">
        <v>4.04</v>
      </c>
      <c r="O41" s="182" t="n">
        <v>0.992</v>
      </c>
    </row>
    <row r="42" s="184" customFormat="true" ht="15.6" hidden="false" customHeight="false" outlineLevel="0" collapsed="false">
      <c r="A42" s="180" t="n">
        <v>0</v>
      </c>
      <c r="B42" s="181" t="s">
        <v>18</v>
      </c>
      <c r="C42" s="181" t="n">
        <v>25</v>
      </c>
      <c r="D42" s="182" t="n">
        <v>1.975</v>
      </c>
      <c r="E42" s="182" t="n">
        <v>0.25</v>
      </c>
      <c r="F42" s="182" t="n">
        <v>12.075</v>
      </c>
      <c r="G42" s="182" t="n">
        <v>58.75</v>
      </c>
      <c r="H42" s="182" t="n">
        <v>0.04</v>
      </c>
      <c r="I42" s="182"/>
      <c r="J42" s="182"/>
      <c r="K42" s="182" t="n">
        <v>0.325</v>
      </c>
      <c r="L42" s="182" t="n">
        <v>5.75</v>
      </c>
      <c r="M42" s="182" t="n">
        <v>21.75</v>
      </c>
      <c r="N42" s="182" t="n">
        <v>8.25</v>
      </c>
      <c r="O42" s="182" t="n">
        <v>0.5</v>
      </c>
    </row>
    <row r="43" s="184" customFormat="true" ht="15.6" hidden="false" customHeight="false" outlineLevel="0" collapsed="false">
      <c r="A43" s="180"/>
      <c r="B43" s="181" t="s">
        <v>249</v>
      </c>
      <c r="C43" s="181" t="n">
        <v>25</v>
      </c>
      <c r="D43" s="182" t="n">
        <v>1.65</v>
      </c>
      <c r="E43" s="182" t="n">
        <v>0.3</v>
      </c>
      <c r="F43" s="182" t="n">
        <v>8.55</v>
      </c>
      <c r="G43" s="182" t="n">
        <v>43.5</v>
      </c>
      <c r="H43" s="182" t="n">
        <v>0.05</v>
      </c>
      <c r="I43" s="182"/>
      <c r="J43" s="182" t="n">
        <v>1.5</v>
      </c>
      <c r="K43" s="182" t="n">
        <v>0.55</v>
      </c>
      <c r="L43" s="182" t="n">
        <v>8.75</v>
      </c>
      <c r="M43" s="182" t="n">
        <v>39.5</v>
      </c>
      <c r="N43" s="182" t="n">
        <v>11.75</v>
      </c>
      <c r="O43" s="182" t="n">
        <v>0.975</v>
      </c>
    </row>
    <row r="44" s="183" customFormat="true" ht="15.6" hidden="false" customHeight="false" outlineLevel="0" collapsed="false">
      <c r="A44" s="180"/>
      <c r="B44" s="181" t="s">
        <v>241</v>
      </c>
      <c r="C44" s="181" t="n">
        <v>200</v>
      </c>
      <c r="D44" s="182" t="n">
        <v>0.8</v>
      </c>
      <c r="E44" s="182" t="n">
        <v>0.8</v>
      </c>
      <c r="F44" s="182" t="n">
        <v>19.6</v>
      </c>
      <c r="G44" s="182" t="n">
        <v>94</v>
      </c>
      <c r="H44" s="182" t="n">
        <v>0.06</v>
      </c>
      <c r="I44" s="182" t="n">
        <v>20</v>
      </c>
      <c r="J44" s="182" t="n">
        <v>10</v>
      </c>
      <c r="K44" s="182" t="n">
        <v>0.4</v>
      </c>
      <c r="L44" s="182" t="n">
        <v>32</v>
      </c>
      <c r="M44" s="182" t="n">
        <v>22</v>
      </c>
      <c r="N44" s="182" t="n">
        <v>18</v>
      </c>
      <c r="O44" s="182" t="n">
        <v>4.4</v>
      </c>
    </row>
    <row r="45" s="184" customFormat="true" ht="31.2" hidden="false" customHeight="false" outlineLevel="0" collapsed="false">
      <c r="A45" s="180" t="s">
        <v>242</v>
      </c>
      <c r="B45" s="181"/>
      <c r="C45" s="181" t="n">
        <v>685</v>
      </c>
      <c r="D45" s="182" t="n">
        <v>22.443</v>
      </c>
      <c r="E45" s="182" t="n">
        <v>13.514</v>
      </c>
      <c r="F45" s="182" t="n">
        <v>73.525</v>
      </c>
      <c r="G45" s="182" t="n">
        <v>510.947</v>
      </c>
      <c r="H45" s="182" t="n">
        <v>0.354</v>
      </c>
      <c r="I45" s="182" t="n">
        <v>51.91</v>
      </c>
      <c r="J45" s="182" t="n">
        <v>21.4</v>
      </c>
      <c r="K45" s="182" t="n">
        <v>4.472</v>
      </c>
      <c r="L45" s="182" t="n">
        <v>91.055</v>
      </c>
      <c r="M45" s="182" t="n">
        <v>333.224</v>
      </c>
      <c r="N45" s="182" t="n">
        <v>93.07</v>
      </c>
      <c r="O45" s="182" t="n">
        <v>9.42</v>
      </c>
    </row>
    <row r="46" s="184" customFormat="true" ht="31.2" hidden="false" customHeight="false" outlineLevel="0" collapsed="false">
      <c r="A46" s="180" t="s">
        <v>243</v>
      </c>
      <c r="B46" s="181"/>
      <c r="C46" s="181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</row>
    <row r="47" s="184" customFormat="true" ht="15.6" hidden="false" customHeight="false" outlineLevel="0" collapsed="false">
      <c r="A47" s="180" t="s">
        <v>256</v>
      </c>
      <c r="B47" s="181" t="s">
        <v>257</v>
      </c>
      <c r="C47" s="181" t="n">
        <v>50</v>
      </c>
      <c r="D47" s="182" t="n">
        <v>4.292</v>
      </c>
      <c r="E47" s="182" t="n">
        <v>3.929</v>
      </c>
      <c r="F47" s="182" t="n">
        <v>29.72</v>
      </c>
      <c r="G47" s="182" t="n">
        <v>171.244</v>
      </c>
      <c r="H47" s="182" t="n">
        <v>0.306</v>
      </c>
      <c r="I47" s="182"/>
      <c r="J47" s="182"/>
      <c r="K47" s="182" t="n">
        <v>1.445</v>
      </c>
      <c r="L47" s="182" t="n">
        <v>52.36</v>
      </c>
      <c r="M47" s="182" t="n">
        <v>57.535</v>
      </c>
      <c r="N47" s="182" t="n">
        <v>22.45</v>
      </c>
      <c r="O47" s="182" t="n">
        <v>0.964</v>
      </c>
    </row>
    <row r="48" s="184" customFormat="true" ht="15.6" hidden="false" customHeight="false" outlineLevel="0" collapsed="false">
      <c r="A48" s="180" t="n">
        <v>0</v>
      </c>
      <c r="B48" s="181" t="s">
        <v>23</v>
      </c>
      <c r="C48" s="181" t="n">
        <v>200</v>
      </c>
      <c r="D48" s="182" t="n">
        <v>1</v>
      </c>
      <c r="E48" s="182" t="n">
        <v>0.2</v>
      </c>
      <c r="F48" s="182" t="n">
        <v>20.2</v>
      </c>
      <c r="G48" s="182" t="n">
        <v>92</v>
      </c>
      <c r="H48" s="182" t="n">
        <v>0.02</v>
      </c>
      <c r="I48" s="182" t="n">
        <v>40</v>
      </c>
      <c r="J48" s="182"/>
      <c r="K48" s="182" t="n">
        <v>0.2</v>
      </c>
      <c r="L48" s="182" t="n">
        <v>14</v>
      </c>
      <c r="M48" s="182" t="n">
        <v>14</v>
      </c>
      <c r="N48" s="182" t="n">
        <v>8</v>
      </c>
      <c r="O48" s="182" t="n">
        <v>2.8</v>
      </c>
    </row>
    <row r="49" s="184" customFormat="true" ht="15.6" hidden="false" customHeight="false" outlineLevel="0" collapsed="false">
      <c r="A49" s="180"/>
      <c r="B49" s="181" t="s">
        <v>55</v>
      </c>
      <c r="C49" s="181" t="n">
        <v>15</v>
      </c>
      <c r="D49" s="182" t="n">
        <v>0.015</v>
      </c>
      <c r="E49" s="182"/>
      <c r="F49" s="182" t="n">
        <v>11.91</v>
      </c>
      <c r="G49" s="182" t="n">
        <v>48.15</v>
      </c>
      <c r="H49" s="182"/>
      <c r="I49" s="182"/>
      <c r="J49" s="182"/>
      <c r="K49" s="182"/>
      <c r="L49" s="182" t="n">
        <v>0.6</v>
      </c>
      <c r="M49" s="182" t="n">
        <v>0.15</v>
      </c>
      <c r="N49" s="182" t="n">
        <v>0.3</v>
      </c>
      <c r="O49" s="182" t="n">
        <v>0.06</v>
      </c>
    </row>
    <row r="50" s="184" customFormat="true" ht="46.8" hidden="false" customHeight="false" outlineLevel="0" collapsed="false">
      <c r="A50" s="180" t="s">
        <v>246</v>
      </c>
      <c r="B50" s="181"/>
      <c r="C50" s="181" t="n">
        <v>265</v>
      </c>
      <c r="D50" s="182" t="n">
        <v>5.307</v>
      </c>
      <c r="E50" s="182" t="n">
        <v>4.129</v>
      </c>
      <c r="F50" s="182" t="n">
        <v>61.83</v>
      </c>
      <c r="G50" s="182" t="n">
        <v>311.394</v>
      </c>
      <c r="H50" s="182" t="n">
        <v>0.326</v>
      </c>
      <c r="I50" s="182" t="n">
        <v>40</v>
      </c>
      <c r="J50" s="182"/>
      <c r="K50" s="182" t="n">
        <v>1.645</v>
      </c>
      <c r="L50" s="182" t="n">
        <v>66.96</v>
      </c>
      <c r="M50" s="182" t="n">
        <v>71.685</v>
      </c>
      <c r="N50" s="182" t="n">
        <v>30.75</v>
      </c>
      <c r="O50" s="182" t="n">
        <v>3.824</v>
      </c>
    </row>
    <row r="51" s="184" customFormat="true" ht="15.6" hidden="false" customHeight="false" outlineLevel="0" collapsed="false">
      <c r="A51" s="180" t="s">
        <v>26</v>
      </c>
      <c r="B51" s="181"/>
      <c r="C51" s="181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</row>
    <row r="52" s="184" customFormat="true" ht="15.6" hidden="false" customHeight="false" outlineLevel="0" collapsed="false">
      <c r="A52" s="180" t="s">
        <v>46</v>
      </c>
      <c r="B52" s="181" t="s">
        <v>258</v>
      </c>
      <c r="C52" s="181" t="n">
        <v>60</v>
      </c>
      <c r="D52" s="182" t="n">
        <v>0.42</v>
      </c>
      <c r="E52" s="182" t="n">
        <v>0.06</v>
      </c>
      <c r="F52" s="182" t="n">
        <v>1.14</v>
      </c>
      <c r="G52" s="182" t="n">
        <v>6.6</v>
      </c>
      <c r="H52" s="182" t="n">
        <v>0.018</v>
      </c>
      <c r="I52" s="182" t="n">
        <v>4.2</v>
      </c>
      <c r="J52" s="182"/>
      <c r="K52" s="182" t="n">
        <v>0.06</v>
      </c>
      <c r="L52" s="182" t="n">
        <v>10.2</v>
      </c>
      <c r="M52" s="182" t="n">
        <v>18</v>
      </c>
      <c r="N52" s="182" t="n">
        <v>8.4</v>
      </c>
      <c r="O52" s="182" t="n">
        <v>0.3</v>
      </c>
    </row>
    <row r="53" s="184" customFormat="true" ht="15.6" hidden="false" customHeight="false" outlineLevel="0" collapsed="false">
      <c r="A53" s="180" t="s">
        <v>58</v>
      </c>
      <c r="B53" s="181" t="s">
        <v>259</v>
      </c>
      <c r="C53" s="181" t="n">
        <v>250</v>
      </c>
      <c r="D53" s="182" t="n">
        <v>2.844</v>
      </c>
      <c r="E53" s="182" t="n">
        <v>5.352</v>
      </c>
      <c r="F53" s="182" t="n">
        <v>10.652</v>
      </c>
      <c r="G53" s="182" t="n">
        <v>102.577</v>
      </c>
      <c r="H53" s="182" t="n">
        <v>0.076</v>
      </c>
      <c r="I53" s="182" t="n">
        <v>20.33</v>
      </c>
      <c r="J53" s="182" t="n">
        <v>244</v>
      </c>
      <c r="K53" s="182" t="n">
        <v>2.353</v>
      </c>
      <c r="L53" s="182" t="n">
        <v>40.546</v>
      </c>
      <c r="M53" s="182" t="n">
        <v>58.336</v>
      </c>
      <c r="N53" s="182" t="n">
        <v>21.924</v>
      </c>
      <c r="O53" s="182" t="n">
        <v>0.889</v>
      </c>
    </row>
    <row r="54" s="184" customFormat="true" ht="15.6" hidden="false" customHeight="false" outlineLevel="0" collapsed="false">
      <c r="A54" s="180" t="s">
        <v>61</v>
      </c>
      <c r="B54" s="181" t="s">
        <v>260</v>
      </c>
      <c r="C54" s="181" t="n">
        <v>90</v>
      </c>
      <c r="D54" s="182" t="n">
        <v>22.881</v>
      </c>
      <c r="E54" s="182" t="n">
        <v>7.233</v>
      </c>
      <c r="F54" s="182" t="n">
        <v>0.738</v>
      </c>
      <c r="G54" s="182" t="n">
        <v>159.09</v>
      </c>
      <c r="H54" s="182" t="n">
        <v>0.227</v>
      </c>
      <c r="I54" s="182" t="n">
        <v>1.899</v>
      </c>
      <c r="J54" s="182" t="n">
        <v>33.3</v>
      </c>
      <c r="K54" s="182" t="n">
        <v>1.683</v>
      </c>
      <c r="L54" s="182" t="n">
        <v>24.99</v>
      </c>
      <c r="M54" s="182" t="n">
        <v>227.22</v>
      </c>
      <c r="N54" s="182" t="n">
        <v>34.56</v>
      </c>
      <c r="O54" s="182" t="n">
        <v>0.738</v>
      </c>
    </row>
    <row r="55" s="184" customFormat="true" ht="15.6" hidden="false" customHeight="false" outlineLevel="0" collapsed="false">
      <c r="A55" s="180" t="s">
        <v>63</v>
      </c>
      <c r="B55" s="181" t="s">
        <v>261</v>
      </c>
      <c r="C55" s="181" t="n">
        <v>150</v>
      </c>
      <c r="D55" s="182" t="n">
        <v>2.58</v>
      </c>
      <c r="E55" s="182" t="n">
        <v>4.512</v>
      </c>
      <c r="F55" s="182" t="n">
        <v>21.027</v>
      </c>
      <c r="G55" s="182" t="n">
        <v>135.294</v>
      </c>
      <c r="H55" s="182" t="n">
        <v>0.155</v>
      </c>
      <c r="I55" s="182" t="n">
        <v>25.8</v>
      </c>
      <c r="J55" s="182"/>
      <c r="K55" s="182" t="n">
        <v>1.889</v>
      </c>
      <c r="L55" s="182" t="n">
        <v>16.58</v>
      </c>
      <c r="M55" s="182" t="n">
        <v>75.65</v>
      </c>
      <c r="N55" s="182" t="n">
        <v>29.89</v>
      </c>
      <c r="O55" s="182" t="n">
        <v>1.19</v>
      </c>
    </row>
    <row r="56" s="184" customFormat="true" ht="15.6" hidden="false" customHeight="false" outlineLevel="0" collapsed="false">
      <c r="A56" s="180" t="s">
        <v>65</v>
      </c>
      <c r="B56" s="181" t="s">
        <v>64</v>
      </c>
      <c r="C56" s="181" t="n">
        <v>200</v>
      </c>
      <c r="D56" s="182" t="n">
        <v>0.78</v>
      </c>
      <c r="E56" s="182" t="n">
        <v>0.06</v>
      </c>
      <c r="F56" s="182" t="n">
        <v>20.12</v>
      </c>
      <c r="G56" s="182" t="n">
        <v>85.3</v>
      </c>
      <c r="H56" s="182" t="n">
        <v>0.02</v>
      </c>
      <c r="I56" s="182" t="n">
        <v>0.8</v>
      </c>
      <c r="J56" s="182"/>
      <c r="K56" s="182" t="n">
        <v>1.1</v>
      </c>
      <c r="L56" s="182" t="n">
        <v>32</v>
      </c>
      <c r="M56" s="182" t="n">
        <v>29.2</v>
      </c>
      <c r="N56" s="182" t="n">
        <v>21</v>
      </c>
      <c r="O56" s="182" t="n">
        <v>0.67</v>
      </c>
    </row>
    <row r="57" s="184" customFormat="true" ht="15.6" hidden="false" customHeight="false" outlineLevel="0" collapsed="false">
      <c r="A57" s="180"/>
      <c r="B57" s="181" t="s">
        <v>18</v>
      </c>
      <c r="C57" s="181" t="n">
        <v>40</v>
      </c>
      <c r="D57" s="182" t="n">
        <v>3.16</v>
      </c>
      <c r="E57" s="182" t="n">
        <v>0.4</v>
      </c>
      <c r="F57" s="182" t="n">
        <v>19.32</v>
      </c>
      <c r="G57" s="182" t="n">
        <v>94</v>
      </c>
      <c r="H57" s="182" t="n">
        <v>0.064</v>
      </c>
      <c r="I57" s="182"/>
      <c r="J57" s="182"/>
      <c r="K57" s="182" t="n">
        <v>0.52</v>
      </c>
      <c r="L57" s="182" t="n">
        <v>9.2</v>
      </c>
      <c r="M57" s="182" t="n">
        <v>34.8</v>
      </c>
      <c r="N57" s="182" t="n">
        <v>13.2</v>
      </c>
      <c r="O57" s="182" t="n">
        <v>0.8</v>
      </c>
    </row>
    <row r="58" s="184" customFormat="true" ht="15.6" hidden="false" customHeight="false" outlineLevel="0" collapsed="false">
      <c r="A58" s="180"/>
      <c r="B58" s="181" t="s">
        <v>249</v>
      </c>
      <c r="C58" s="181" t="n">
        <v>40</v>
      </c>
      <c r="D58" s="182" t="n">
        <v>2.64</v>
      </c>
      <c r="E58" s="182" t="n">
        <v>0.48</v>
      </c>
      <c r="F58" s="182" t="n">
        <v>13.68</v>
      </c>
      <c r="G58" s="182" t="n">
        <v>69.6</v>
      </c>
      <c r="H58" s="182" t="n">
        <v>0.08</v>
      </c>
      <c r="I58" s="182"/>
      <c r="J58" s="182" t="n">
        <v>2.4</v>
      </c>
      <c r="K58" s="182" t="n">
        <v>0.88</v>
      </c>
      <c r="L58" s="182" t="n">
        <v>14</v>
      </c>
      <c r="M58" s="182" t="n">
        <v>63.2</v>
      </c>
      <c r="N58" s="182" t="n">
        <v>18.8</v>
      </c>
      <c r="O58" s="182" t="n">
        <v>1.56</v>
      </c>
    </row>
    <row r="59" s="184" customFormat="true" ht="31.2" hidden="false" customHeight="false" outlineLevel="0" collapsed="false">
      <c r="A59" s="180" t="s">
        <v>38</v>
      </c>
      <c r="B59" s="181"/>
      <c r="C59" s="181" t="n">
        <v>830</v>
      </c>
      <c r="D59" s="182" t="n">
        <v>35.305</v>
      </c>
      <c r="E59" s="182" t="n">
        <v>18.097</v>
      </c>
      <c r="F59" s="182" t="n">
        <v>86.677</v>
      </c>
      <c r="G59" s="182" t="n">
        <v>652.461</v>
      </c>
      <c r="H59" s="182" t="n">
        <v>0.639</v>
      </c>
      <c r="I59" s="182" t="n">
        <v>53.029</v>
      </c>
      <c r="J59" s="182" t="n">
        <v>279.7</v>
      </c>
      <c r="K59" s="182" t="n">
        <v>8.485</v>
      </c>
      <c r="L59" s="182" t="n">
        <v>147.516</v>
      </c>
      <c r="M59" s="182" t="n">
        <v>506.406</v>
      </c>
      <c r="N59" s="182" t="n">
        <v>147.774</v>
      </c>
      <c r="O59" s="182" t="n">
        <v>6.147</v>
      </c>
    </row>
    <row r="60" s="184" customFormat="true" ht="15.6" hidden="false" customHeight="false" outlineLevel="0" collapsed="false">
      <c r="A60" s="180" t="s">
        <v>40</v>
      </c>
      <c r="B60" s="181"/>
      <c r="C60" s="181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</row>
    <row r="61" s="184" customFormat="true" ht="15.6" hidden="false" customHeight="false" outlineLevel="0" collapsed="false">
      <c r="A61" s="180" t="s">
        <v>256</v>
      </c>
      <c r="B61" s="181" t="s">
        <v>257</v>
      </c>
      <c r="C61" s="181" t="n">
        <v>50</v>
      </c>
      <c r="D61" s="182" t="n">
        <v>4.292</v>
      </c>
      <c r="E61" s="182" t="n">
        <v>3.929</v>
      </c>
      <c r="F61" s="182" t="n">
        <v>29.72</v>
      </c>
      <c r="G61" s="182" t="n">
        <v>171.244</v>
      </c>
      <c r="H61" s="182" t="n">
        <v>0.306</v>
      </c>
      <c r="I61" s="182"/>
      <c r="J61" s="182"/>
      <c r="K61" s="182" t="n">
        <v>1.445</v>
      </c>
      <c r="L61" s="182" t="n">
        <v>52.36</v>
      </c>
      <c r="M61" s="182" t="n">
        <v>57.535</v>
      </c>
      <c r="N61" s="182" t="n">
        <v>22.45</v>
      </c>
      <c r="O61" s="182" t="n">
        <v>0.964</v>
      </c>
    </row>
    <row r="62" s="184" customFormat="true" ht="15.6" hidden="false" customHeight="false" outlineLevel="0" collapsed="false">
      <c r="A62" s="180" t="n">
        <v>0</v>
      </c>
      <c r="B62" s="181" t="s">
        <v>23</v>
      </c>
      <c r="C62" s="181" t="n">
        <v>200</v>
      </c>
      <c r="D62" s="182" t="n">
        <v>1</v>
      </c>
      <c r="E62" s="182" t="n">
        <v>0.2</v>
      </c>
      <c r="F62" s="182" t="n">
        <v>20.2</v>
      </c>
      <c r="G62" s="182" t="n">
        <v>92</v>
      </c>
      <c r="H62" s="182" t="n">
        <v>0.02</v>
      </c>
      <c r="I62" s="182" t="n">
        <v>40</v>
      </c>
      <c r="J62" s="182"/>
      <c r="K62" s="182" t="n">
        <v>0.2</v>
      </c>
      <c r="L62" s="182" t="n">
        <v>14</v>
      </c>
      <c r="M62" s="182" t="n">
        <v>14</v>
      </c>
      <c r="N62" s="182" t="n">
        <v>8</v>
      </c>
      <c r="O62" s="182" t="n">
        <v>2.8</v>
      </c>
    </row>
    <row r="63" s="184" customFormat="true" ht="15.6" hidden="false" customHeight="false" outlineLevel="0" collapsed="false">
      <c r="A63" s="180"/>
      <c r="B63" s="181" t="s">
        <v>55</v>
      </c>
      <c r="C63" s="181" t="n">
        <v>15</v>
      </c>
      <c r="D63" s="182" t="n">
        <v>0.015</v>
      </c>
      <c r="E63" s="182"/>
      <c r="F63" s="182" t="n">
        <v>11.91</v>
      </c>
      <c r="G63" s="182" t="n">
        <v>48.15</v>
      </c>
      <c r="H63" s="182"/>
      <c r="I63" s="182"/>
      <c r="J63" s="182"/>
      <c r="K63" s="182"/>
      <c r="L63" s="182" t="n">
        <v>0.6</v>
      </c>
      <c r="M63" s="182" t="n">
        <v>0.15</v>
      </c>
      <c r="N63" s="182" t="n">
        <v>0.3</v>
      </c>
      <c r="O63" s="182" t="n">
        <v>0.06</v>
      </c>
    </row>
    <row r="64" s="184" customFormat="true" ht="31.2" hidden="false" customHeight="false" outlineLevel="0" collapsed="false">
      <c r="A64" s="180" t="s">
        <v>43</v>
      </c>
      <c r="B64" s="181"/>
      <c r="C64" s="181" t="n">
        <f aca="false">SUM(C61:C63)</f>
        <v>265</v>
      </c>
      <c r="D64" s="182" t="n">
        <f aca="false">SUM(D61:D63)</f>
        <v>5.307</v>
      </c>
      <c r="E64" s="182" t="n">
        <f aca="false">SUM(E61:E63)</f>
        <v>4.129</v>
      </c>
      <c r="F64" s="182" t="n">
        <f aca="false">SUM(F61:F63)</f>
        <v>61.83</v>
      </c>
      <c r="G64" s="182" t="n">
        <f aca="false">SUM(G61:G63)</f>
        <v>311.394</v>
      </c>
      <c r="H64" s="182" t="n">
        <f aca="false">SUM(H61:H63)</f>
        <v>0.326</v>
      </c>
      <c r="I64" s="182" t="n">
        <f aca="false">SUM(I61:I63)</f>
        <v>40</v>
      </c>
      <c r="J64" s="182" t="n">
        <f aca="false">SUM(J61:J63)</f>
        <v>0</v>
      </c>
      <c r="K64" s="182" t="n">
        <f aca="false">SUM(K61:K63)</f>
        <v>1.645</v>
      </c>
      <c r="L64" s="182" t="n">
        <f aca="false">SUM(L61:L63)</f>
        <v>66.96</v>
      </c>
      <c r="M64" s="182" t="n">
        <f aca="false">SUM(M61:M63)</f>
        <v>71.685</v>
      </c>
      <c r="N64" s="182" t="n">
        <f aca="false">SUM(N61:N63)</f>
        <v>30.75</v>
      </c>
      <c r="O64" s="182" t="n">
        <f aca="false">SUM(O61:O63)</f>
        <v>3.824</v>
      </c>
    </row>
    <row r="65" s="184" customFormat="true" ht="31.2" hidden="false" customHeight="false" outlineLevel="0" collapsed="false">
      <c r="A65" s="180" t="s">
        <v>262</v>
      </c>
      <c r="B65" s="181"/>
      <c r="C65" s="181" t="n">
        <f aca="false">C64+C59+C50+C45</f>
        <v>2045</v>
      </c>
      <c r="D65" s="182" t="n">
        <f aca="false">D64+D59+D50+D45</f>
        <v>68.362</v>
      </c>
      <c r="E65" s="182" t="n">
        <f aca="false">E64+E59+E50+E45</f>
        <v>39.869</v>
      </c>
      <c r="F65" s="182" t="n">
        <f aca="false">F64+F59+F50+F45</f>
        <v>283.862</v>
      </c>
      <c r="G65" s="182" t="n">
        <f aca="false">G64+G59+G50+G45</f>
        <v>1786.196</v>
      </c>
      <c r="H65" s="182" t="n">
        <f aca="false">H64+H59+H50+H45</f>
        <v>1.645</v>
      </c>
      <c r="I65" s="182" t="n">
        <f aca="false">I64+I59+I50+I45</f>
        <v>184.939</v>
      </c>
      <c r="J65" s="182" t="n">
        <f aca="false">J64+J59+J50+J45</f>
        <v>301.1</v>
      </c>
      <c r="K65" s="182" t="n">
        <f aca="false">K64+K59+K50+K45</f>
        <v>16.247</v>
      </c>
      <c r="L65" s="182" t="n">
        <f aca="false">L64+L59+L50+L45</f>
        <v>372.491</v>
      </c>
      <c r="M65" s="182" t="n">
        <f aca="false">M64+M59+M50+M45</f>
        <v>983</v>
      </c>
      <c r="N65" s="182" t="n">
        <f aca="false">N64+N59+N50+N45</f>
        <v>302.344</v>
      </c>
      <c r="O65" s="182" t="n">
        <f aca="false">O64+O59+O50+O45</f>
        <v>23.215</v>
      </c>
    </row>
    <row r="66" s="184" customFormat="true" ht="31.2" hidden="false" customHeight="false" outlineLevel="0" collapsed="false">
      <c r="A66" s="180" t="s">
        <v>68</v>
      </c>
      <c r="B66" s="181"/>
      <c r="C66" s="181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</row>
    <row r="67" s="184" customFormat="true" ht="15.6" hidden="false" customHeight="false" outlineLevel="0" collapsed="false">
      <c r="A67" s="180" t="s">
        <v>3</v>
      </c>
      <c r="B67" s="181" t="s">
        <v>4</v>
      </c>
      <c r="C67" s="181" t="s">
        <v>5</v>
      </c>
      <c r="D67" s="182" t="s">
        <v>220</v>
      </c>
      <c r="E67" s="182"/>
      <c r="F67" s="182"/>
      <c r="G67" s="182" t="s">
        <v>221</v>
      </c>
      <c r="H67" s="182" t="s">
        <v>222</v>
      </c>
      <c r="I67" s="182"/>
      <c r="J67" s="182"/>
      <c r="K67" s="182"/>
      <c r="L67" s="182" t="s">
        <v>223</v>
      </c>
      <c r="M67" s="182"/>
      <c r="N67" s="182"/>
      <c r="O67" s="182"/>
    </row>
    <row r="68" s="184" customFormat="true" ht="15.6" hidden="false" customHeight="false" outlineLevel="0" collapsed="false">
      <c r="A68" s="180"/>
      <c r="B68" s="181"/>
      <c r="C68" s="181"/>
      <c r="D68" s="182" t="s">
        <v>224</v>
      </c>
      <c r="E68" s="182" t="s">
        <v>225</v>
      </c>
      <c r="F68" s="182" t="s">
        <v>226</v>
      </c>
      <c r="G68" s="182"/>
      <c r="H68" s="182" t="s">
        <v>227</v>
      </c>
      <c r="I68" s="182" t="s">
        <v>228</v>
      </c>
      <c r="J68" s="182" t="s">
        <v>229</v>
      </c>
      <c r="K68" s="182" t="s">
        <v>230</v>
      </c>
      <c r="L68" s="182" t="s">
        <v>231</v>
      </c>
      <c r="M68" s="182" t="s">
        <v>232</v>
      </c>
      <c r="N68" s="182" t="s">
        <v>233</v>
      </c>
      <c r="O68" s="182" t="s">
        <v>234</v>
      </c>
    </row>
    <row r="69" s="184" customFormat="true" ht="15.6" hidden="false" customHeight="false" outlineLevel="0" collapsed="false">
      <c r="A69" s="180" t="s">
        <v>236</v>
      </c>
      <c r="B69" s="181"/>
      <c r="C69" s="181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</row>
    <row r="70" s="184" customFormat="true" ht="15.6" hidden="false" customHeight="false" outlineLevel="0" collapsed="false">
      <c r="A70" s="180" t="s">
        <v>70</v>
      </c>
      <c r="B70" s="181" t="s">
        <v>263</v>
      </c>
      <c r="C70" s="181" t="n">
        <v>80</v>
      </c>
      <c r="D70" s="182" t="n">
        <v>0.751</v>
      </c>
      <c r="E70" s="182" t="n">
        <v>5.119</v>
      </c>
      <c r="F70" s="182" t="n">
        <v>2.752</v>
      </c>
      <c r="G70" s="182" t="n">
        <v>61.085</v>
      </c>
      <c r="H70" s="182" t="n">
        <v>0.036</v>
      </c>
      <c r="I70" s="182" t="n">
        <v>12.61</v>
      </c>
      <c r="J70" s="182"/>
      <c r="K70" s="182" t="n">
        <v>2.519</v>
      </c>
      <c r="L70" s="182" t="n">
        <v>13.01</v>
      </c>
      <c r="M70" s="182" t="n">
        <v>23.86</v>
      </c>
      <c r="N70" s="182" t="n">
        <v>12.98</v>
      </c>
      <c r="O70" s="182" t="n">
        <v>0.563</v>
      </c>
    </row>
    <row r="71" s="184" customFormat="true" ht="15.6" hidden="false" customHeight="false" outlineLevel="0" collapsed="false">
      <c r="A71" s="180" t="s">
        <v>72</v>
      </c>
      <c r="B71" s="181" t="s">
        <v>264</v>
      </c>
      <c r="C71" s="181" t="n">
        <v>80</v>
      </c>
      <c r="D71" s="182" t="n">
        <v>19.76</v>
      </c>
      <c r="E71" s="182" t="n">
        <v>7.28</v>
      </c>
      <c r="F71" s="182"/>
      <c r="G71" s="182" t="n">
        <v>142.48</v>
      </c>
      <c r="H71" s="182" t="n">
        <v>0.052</v>
      </c>
      <c r="I71" s="182"/>
      <c r="J71" s="182" t="n">
        <v>10.4</v>
      </c>
      <c r="K71" s="182" t="n">
        <v>0.312</v>
      </c>
      <c r="L71" s="182" t="n">
        <v>14.839</v>
      </c>
      <c r="M71" s="182" t="n">
        <v>208.481</v>
      </c>
      <c r="N71" s="182" t="n">
        <v>19.901</v>
      </c>
      <c r="O71" s="182" t="n">
        <v>1.475</v>
      </c>
    </row>
    <row r="72" s="184" customFormat="true" ht="15.6" hidden="false" customHeight="false" outlineLevel="0" collapsed="false">
      <c r="A72" s="180"/>
      <c r="B72" s="181" t="s">
        <v>154</v>
      </c>
      <c r="C72" s="181" t="n">
        <v>30</v>
      </c>
      <c r="D72" s="182" t="n">
        <v>0.75</v>
      </c>
      <c r="E72" s="182" t="n">
        <v>1.568</v>
      </c>
      <c r="F72" s="182" t="n">
        <v>4.233</v>
      </c>
      <c r="G72" s="182" t="n">
        <v>34.457</v>
      </c>
      <c r="H72" s="182" t="n">
        <v>0.04</v>
      </c>
      <c r="I72" s="182" t="n">
        <v>2.85</v>
      </c>
      <c r="J72" s="182" t="n">
        <v>240</v>
      </c>
      <c r="K72" s="182" t="n">
        <v>0.801</v>
      </c>
      <c r="L72" s="182" t="n">
        <v>8.826</v>
      </c>
      <c r="M72" s="182" t="n">
        <v>16.808</v>
      </c>
      <c r="N72" s="182" t="n">
        <v>7.899</v>
      </c>
      <c r="O72" s="182" t="n">
        <v>0.274</v>
      </c>
    </row>
    <row r="73" s="184" customFormat="true" ht="15.6" hidden="false" customHeight="false" outlineLevel="0" collapsed="false">
      <c r="A73" s="180"/>
      <c r="B73" s="181" t="s">
        <v>265</v>
      </c>
      <c r="C73" s="181" t="n">
        <v>150</v>
      </c>
      <c r="D73" s="182" t="n">
        <v>3.24</v>
      </c>
      <c r="E73" s="182" t="n">
        <v>4.041</v>
      </c>
      <c r="F73" s="182" t="n">
        <v>20.993</v>
      </c>
      <c r="G73" s="182" t="n">
        <v>133.205</v>
      </c>
      <c r="H73" s="182" t="n">
        <v>0.087</v>
      </c>
      <c r="I73" s="182"/>
      <c r="J73" s="182" t="n">
        <v>20</v>
      </c>
      <c r="K73" s="182" t="n">
        <v>0.05</v>
      </c>
      <c r="L73" s="182" t="n">
        <v>27.886</v>
      </c>
      <c r="M73" s="182" t="n">
        <v>111.481</v>
      </c>
      <c r="N73" s="182" t="n">
        <v>16.065</v>
      </c>
      <c r="O73" s="182" t="n">
        <v>0.595</v>
      </c>
    </row>
    <row r="74" s="184" customFormat="true" ht="15.6" hidden="false" customHeight="false" outlineLevel="0" collapsed="false">
      <c r="A74" s="180" t="s">
        <v>77</v>
      </c>
      <c r="B74" s="181" t="s">
        <v>128</v>
      </c>
      <c r="C74" s="181" t="n">
        <v>200</v>
      </c>
      <c r="D74" s="182"/>
      <c r="E74" s="182"/>
      <c r="F74" s="182" t="n">
        <v>9.983</v>
      </c>
      <c r="G74" s="182" t="n">
        <v>39.912</v>
      </c>
      <c r="H74" s="182" t="n">
        <v>0.001</v>
      </c>
      <c r="I74" s="182" t="n">
        <v>0.1</v>
      </c>
      <c r="J74" s="182"/>
      <c r="K74" s="182"/>
      <c r="L74" s="182" t="n">
        <v>4.95</v>
      </c>
      <c r="M74" s="182" t="n">
        <v>8.24</v>
      </c>
      <c r="N74" s="182" t="n">
        <v>4.4</v>
      </c>
      <c r="O74" s="182" t="n">
        <v>0.85</v>
      </c>
    </row>
    <row r="75" s="184" customFormat="true" ht="15.6" hidden="false" customHeight="false" outlineLevel="0" collapsed="false">
      <c r="A75" s="180" t="n">
        <v>0</v>
      </c>
      <c r="B75" s="181" t="s">
        <v>18</v>
      </c>
      <c r="C75" s="181" t="n">
        <v>25</v>
      </c>
      <c r="D75" s="182" t="n">
        <v>1.975</v>
      </c>
      <c r="E75" s="182" t="n">
        <v>0.25</v>
      </c>
      <c r="F75" s="182" t="n">
        <v>12.075</v>
      </c>
      <c r="G75" s="182" t="n">
        <v>58.75</v>
      </c>
      <c r="H75" s="182" t="n">
        <v>0.04</v>
      </c>
      <c r="I75" s="182"/>
      <c r="J75" s="182"/>
      <c r="K75" s="182" t="n">
        <v>0.325</v>
      </c>
      <c r="L75" s="182" t="n">
        <v>5.75</v>
      </c>
      <c r="M75" s="182" t="n">
        <v>21.75</v>
      </c>
      <c r="N75" s="182" t="n">
        <v>8.25</v>
      </c>
      <c r="O75" s="182" t="n">
        <v>0.5</v>
      </c>
    </row>
    <row r="76" s="184" customFormat="true" ht="15.6" hidden="false" customHeight="false" outlineLevel="0" collapsed="false">
      <c r="A76" s="180"/>
      <c r="B76" s="181" t="s">
        <v>249</v>
      </c>
      <c r="C76" s="181" t="n">
        <v>25</v>
      </c>
      <c r="D76" s="182" t="n">
        <v>1.65</v>
      </c>
      <c r="E76" s="182" t="n">
        <v>0.3</v>
      </c>
      <c r="F76" s="182" t="n">
        <v>8.55</v>
      </c>
      <c r="G76" s="182" t="n">
        <v>43.5</v>
      </c>
      <c r="H76" s="182" t="n">
        <v>0.05</v>
      </c>
      <c r="I76" s="182"/>
      <c r="J76" s="182" t="n">
        <v>1.5</v>
      </c>
      <c r="K76" s="182" t="n">
        <v>0.55</v>
      </c>
      <c r="L76" s="182" t="n">
        <v>8.75</v>
      </c>
      <c r="M76" s="182" t="n">
        <v>39.5</v>
      </c>
      <c r="N76" s="182" t="n">
        <v>11.75</v>
      </c>
      <c r="O76" s="182" t="n">
        <v>0.975</v>
      </c>
    </row>
    <row r="77" s="183" customFormat="true" ht="15.6" hidden="false" customHeight="false" outlineLevel="0" collapsed="false">
      <c r="A77" s="180" t="n">
        <v>0</v>
      </c>
      <c r="B77" s="181" t="s">
        <v>23</v>
      </c>
      <c r="C77" s="181" t="n">
        <v>150</v>
      </c>
      <c r="D77" s="182" t="n">
        <v>0.75</v>
      </c>
      <c r="E77" s="182" t="n">
        <v>0.15</v>
      </c>
      <c r="F77" s="182" t="n">
        <v>15.15</v>
      </c>
      <c r="G77" s="182" t="n">
        <v>69</v>
      </c>
      <c r="H77" s="182" t="n">
        <v>0.015</v>
      </c>
      <c r="I77" s="182" t="n">
        <v>30</v>
      </c>
      <c r="J77" s="182"/>
      <c r="K77" s="182" t="n">
        <v>0.15</v>
      </c>
      <c r="L77" s="182" t="n">
        <v>10.5</v>
      </c>
      <c r="M77" s="182" t="n">
        <v>10.5</v>
      </c>
      <c r="N77" s="182" t="n">
        <v>6</v>
      </c>
      <c r="O77" s="182" t="n">
        <v>2.1</v>
      </c>
    </row>
    <row r="78" s="184" customFormat="true" ht="31.2" hidden="false" customHeight="false" outlineLevel="0" collapsed="false">
      <c r="A78" s="180" t="s">
        <v>242</v>
      </c>
      <c r="B78" s="181"/>
      <c r="C78" s="181" t="n">
        <v>740</v>
      </c>
      <c r="D78" s="182" t="n">
        <f aca="false">SUM(D70:D77)</f>
        <v>28.876</v>
      </c>
      <c r="E78" s="182" t="n">
        <f aca="false">SUM(E70:E77)</f>
        <v>18.708</v>
      </c>
      <c r="F78" s="182" t="n">
        <f aca="false">SUM(F70:F77)</f>
        <v>73.736</v>
      </c>
      <c r="G78" s="182" t="n">
        <f aca="false">SUM(G70:G77)</f>
        <v>582.389</v>
      </c>
      <c r="H78" s="182" t="n">
        <f aca="false">SUM(H70:H77)</f>
        <v>0.321</v>
      </c>
      <c r="I78" s="182" t="n">
        <f aca="false">SUM(I70:I77)</f>
        <v>45.56</v>
      </c>
      <c r="J78" s="182" t="n">
        <f aca="false">SUM(J70:J77)</f>
        <v>271.9</v>
      </c>
      <c r="K78" s="182" t="n">
        <f aca="false">SUM(K70:K77)</f>
        <v>4.707</v>
      </c>
      <c r="L78" s="182" t="n">
        <f aca="false">SUM(L70:L77)</f>
        <v>94.511</v>
      </c>
      <c r="M78" s="182" t="n">
        <f aca="false">SUM(M70:M77)</f>
        <v>440.62</v>
      </c>
      <c r="N78" s="182" t="n">
        <f aca="false">SUM(N70:N77)</f>
        <v>87.245</v>
      </c>
      <c r="O78" s="182" t="n">
        <f aca="false">SUM(O70:O77)</f>
        <v>7.332</v>
      </c>
    </row>
    <row r="79" s="184" customFormat="true" ht="31.2" hidden="false" customHeight="false" outlineLevel="0" collapsed="false">
      <c r="A79" s="180" t="s">
        <v>243</v>
      </c>
      <c r="B79" s="181"/>
      <c r="C79" s="181"/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</row>
    <row r="80" s="184" customFormat="true" ht="15.6" hidden="false" customHeight="false" outlineLevel="0" collapsed="false">
      <c r="A80" s="180" t="s">
        <v>244</v>
      </c>
      <c r="B80" s="181" t="s">
        <v>245</v>
      </c>
      <c r="C80" s="181" t="n">
        <v>50</v>
      </c>
      <c r="D80" s="182" t="n">
        <v>4.474</v>
      </c>
      <c r="E80" s="182" t="n">
        <v>8.168</v>
      </c>
      <c r="F80" s="182" t="n">
        <v>23.894</v>
      </c>
      <c r="G80" s="182" t="n">
        <v>186.877</v>
      </c>
      <c r="H80" s="182" t="n">
        <v>0.221</v>
      </c>
      <c r="I80" s="182"/>
      <c r="J80" s="182" t="n">
        <v>5</v>
      </c>
      <c r="K80" s="182" t="n">
        <v>2.439</v>
      </c>
      <c r="L80" s="182" t="n">
        <v>123.575</v>
      </c>
      <c r="M80" s="182" t="n">
        <v>92.986</v>
      </c>
      <c r="N80" s="182" t="n">
        <v>35.861</v>
      </c>
      <c r="O80" s="182" t="n">
        <v>1.112</v>
      </c>
    </row>
    <row r="81" s="184" customFormat="true" ht="15.6" hidden="false" customHeight="false" outlineLevel="0" collapsed="false">
      <c r="A81" s="180" t="n">
        <v>0</v>
      </c>
      <c r="B81" s="181" t="s">
        <v>23</v>
      </c>
      <c r="C81" s="181" t="n">
        <v>200</v>
      </c>
      <c r="D81" s="182" t="n">
        <v>1</v>
      </c>
      <c r="E81" s="182" t="n">
        <v>0.2</v>
      </c>
      <c r="F81" s="182" t="n">
        <v>20.2</v>
      </c>
      <c r="G81" s="182" t="n">
        <v>92</v>
      </c>
      <c r="H81" s="182" t="n">
        <v>0.02</v>
      </c>
      <c r="I81" s="182" t="n">
        <v>40</v>
      </c>
      <c r="J81" s="182"/>
      <c r="K81" s="182" t="n">
        <v>0.2</v>
      </c>
      <c r="L81" s="182" t="n">
        <v>14</v>
      </c>
      <c r="M81" s="182" t="n">
        <v>14</v>
      </c>
      <c r="N81" s="182" t="n">
        <v>8</v>
      </c>
      <c r="O81" s="182" t="n">
        <v>2.8</v>
      </c>
    </row>
    <row r="82" s="184" customFormat="true" ht="15.6" hidden="false" customHeight="false" outlineLevel="0" collapsed="false">
      <c r="A82" s="180"/>
      <c r="B82" s="181" t="s">
        <v>24</v>
      </c>
      <c r="C82" s="181" t="n">
        <v>15</v>
      </c>
      <c r="D82" s="182" t="n">
        <v>0.075</v>
      </c>
      <c r="E82" s="182"/>
      <c r="F82" s="182" t="n">
        <v>12</v>
      </c>
      <c r="G82" s="182" t="n">
        <v>48.6</v>
      </c>
      <c r="H82" s="182"/>
      <c r="I82" s="182"/>
      <c r="J82" s="182"/>
      <c r="K82" s="182"/>
      <c r="L82" s="182" t="n">
        <v>3.15</v>
      </c>
      <c r="M82" s="182" t="n">
        <v>1.65</v>
      </c>
      <c r="N82" s="182" t="n">
        <v>1.05</v>
      </c>
      <c r="O82" s="182" t="n">
        <v>0.24</v>
      </c>
    </row>
    <row r="83" s="184" customFormat="true" ht="46.8" hidden="false" customHeight="false" outlineLevel="0" collapsed="false">
      <c r="A83" s="180" t="s">
        <v>246</v>
      </c>
      <c r="B83" s="181"/>
      <c r="C83" s="181" t="n">
        <v>265</v>
      </c>
      <c r="D83" s="182" t="n">
        <v>5.549</v>
      </c>
      <c r="E83" s="182" t="n">
        <v>8.368</v>
      </c>
      <c r="F83" s="182" t="n">
        <v>56.094</v>
      </c>
      <c r="G83" s="182" t="n">
        <v>327.477</v>
      </c>
      <c r="H83" s="182" t="n">
        <v>0.241</v>
      </c>
      <c r="I83" s="182" t="n">
        <v>40</v>
      </c>
      <c r="J83" s="182" t="n">
        <v>5</v>
      </c>
      <c r="K83" s="182" t="n">
        <v>2.639</v>
      </c>
      <c r="L83" s="182" t="n">
        <v>140.725</v>
      </c>
      <c r="M83" s="182" t="n">
        <v>108.636</v>
      </c>
      <c r="N83" s="182" t="n">
        <v>44.911</v>
      </c>
      <c r="O83" s="182" t="n">
        <v>4.152</v>
      </c>
    </row>
    <row r="84" s="184" customFormat="true" ht="15.6" hidden="false" customHeight="false" outlineLevel="0" collapsed="false">
      <c r="A84" s="180" t="s">
        <v>26</v>
      </c>
      <c r="B84" s="181"/>
      <c r="C84" s="181"/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</row>
    <row r="85" s="184" customFormat="true" ht="15.6" hidden="false" customHeight="false" outlineLevel="0" collapsed="false">
      <c r="A85" s="180" t="s">
        <v>81</v>
      </c>
      <c r="B85" s="181" t="s">
        <v>266</v>
      </c>
      <c r="C85" s="181" t="n">
        <v>270</v>
      </c>
      <c r="D85" s="182" t="n">
        <v>5.886</v>
      </c>
      <c r="E85" s="182" t="n">
        <v>8.171</v>
      </c>
      <c r="F85" s="182" t="n">
        <v>18.392</v>
      </c>
      <c r="G85" s="182" t="n">
        <v>171.277</v>
      </c>
      <c r="H85" s="182" t="n">
        <v>0.255</v>
      </c>
      <c r="I85" s="182" t="n">
        <v>22.85</v>
      </c>
      <c r="J85" s="182" t="n">
        <v>204</v>
      </c>
      <c r="K85" s="182" t="n">
        <v>1.614</v>
      </c>
      <c r="L85" s="182" t="n">
        <v>19.396</v>
      </c>
      <c r="M85" s="182" t="n">
        <v>112.444</v>
      </c>
      <c r="N85" s="182" t="n">
        <v>35.414</v>
      </c>
      <c r="O85" s="182" t="n">
        <v>1.599</v>
      </c>
    </row>
    <row r="86" s="184" customFormat="true" ht="15.6" hidden="false" customHeight="false" outlineLevel="0" collapsed="false">
      <c r="A86" s="180" t="s">
        <v>9</v>
      </c>
      <c r="B86" s="181" t="s">
        <v>267</v>
      </c>
      <c r="C86" s="181" t="n">
        <v>80</v>
      </c>
      <c r="D86" s="182" t="n">
        <v>14.589</v>
      </c>
      <c r="E86" s="182" t="n">
        <v>14.744</v>
      </c>
      <c r="F86" s="182" t="n">
        <v>12.645</v>
      </c>
      <c r="G86" s="182" t="n">
        <v>241.548</v>
      </c>
      <c r="H86" s="182" t="n">
        <v>0.113</v>
      </c>
      <c r="I86" s="182" t="n">
        <v>0.472</v>
      </c>
      <c r="J86" s="182"/>
      <c r="K86" s="182" t="n">
        <v>4.162</v>
      </c>
      <c r="L86" s="182" t="n">
        <v>17.73</v>
      </c>
      <c r="M86" s="182" t="n">
        <v>23.13</v>
      </c>
      <c r="N86" s="182" t="n">
        <v>23.46</v>
      </c>
      <c r="O86" s="182" t="n">
        <v>2.511</v>
      </c>
    </row>
    <row r="87" s="184" customFormat="true" ht="15.6" hidden="false" customHeight="false" outlineLevel="0" collapsed="false">
      <c r="A87" s="180" t="s">
        <v>268</v>
      </c>
      <c r="B87" s="181" t="s">
        <v>269</v>
      </c>
      <c r="C87" s="181" t="n">
        <v>30</v>
      </c>
      <c r="D87" s="182" t="n">
        <v>0.431</v>
      </c>
      <c r="E87" s="182" t="n">
        <v>1.088</v>
      </c>
      <c r="F87" s="182" t="n">
        <v>2.791</v>
      </c>
      <c r="G87" s="182" t="n">
        <v>22.838</v>
      </c>
      <c r="H87" s="182" t="n">
        <v>0.026</v>
      </c>
      <c r="I87" s="182" t="n">
        <v>1.189</v>
      </c>
      <c r="J87" s="182" t="n">
        <v>22.42</v>
      </c>
      <c r="K87" s="182" t="n">
        <v>0.532</v>
      </c>
      <c r="L87" s="182" t="n">
        <v>1.646</v>
      </c>
      <c r="M87" s="182" t="n">
        <v>5.197</v>
      </c>
      <c r="N87" s="182" t="n">
        <v>2.154</v>
      </c>
      <c r="O87" s="182" t="n">
        <v>0.103</v>
      </c>
    </row>
    <row r="88" s="184" customFormat="true" ht="15.6" hidden="false" customHeight="false" outlineLevel="0" collapsed="false">
      <c r="A88" s="180" t="s">
        <v>270</v>
      </c>
      <c r="B88" s="181" t="s">
        <v>86</v>
      </c>
      <c r="C88" s="181" t="n">
        <v>150</v>
      </c>
      <c r="D88" s="182" t="n">
        <v>2.417</v>
      </c>
      <c r="E88" s="182" t="n">
        <v>6.357</v>
      </c>
      <c r="F88" s="182" t="n">
        <v>18.76</v>
      </c>
      <c r="G88" s="182" t="n">
        <v>142.796</v>
      </c>
      <c r="H88" s="182" t="n">
        <v>0.129</v>
      </c>
      <c r="I88" s="182" t="n">
        <v>18.05</v>
      </c>
      <c r="J88" s="182" t="n">
        <v>680</v>
      </c>
      <c r="K88" s="182" t="n">
        <v>2.936</v>
      </c>
      <c r="L88" s="182" t="n">
        <v>24.449</v>
      </c>
      <c r="M88" s="182" t="n">
        <v>71.376</v>
      </c>
      <c r="N88" s="182" t="n">
        <v>32.619</v>
      </c>
      <c r="O88" s="182" t="n">
        <v>1.084</v>
      </c>
    </row>
    <row r="89" s="184" customFormat="true" ht="15.6" hidden="false" customHeight="false" outlineLevel="0" collapsed="false">
      <c r="A89" s="180" t="s">
        <v>88</v>
      </c>
      <c r="B89" s="181" t="s">
        <v>271</v>
      </c>
      <c r="C89" s="181" t="n">
        <v>200</v>
      </c>
      <c r="D89" s="182" t="n">
        <v>0.209</v>
      </c>
      <c r="E89" s="182" t="n">
        <v>0.04</v>
      </c>
      <c r="F89" s="182" t="n">
        <v>19.318</v>
      </c>
      <c r="G89" s="182" t="n">
        <v>75.67</v>
      </c>
      <c r="H89" s="182" t="n">
        <v>0.006</v>
      </c>
      <c r="I89" s="182" t="n">
        <v>40</v>
      </c>
      <c r="J89" s="182"/>
      <c r="K89" s="182" t="n">
        <v>0.144</v>
      </c>
      <c r="L89" s="182" t="n">
        <v>10.8</v>
      </c>
      <c r="M89" s="182" t="n">
        <v>13.53</v>
      </c>
      <c r="N89" s="182" t="n">
        <v>6.2</v>
      </c>
      <c r="O89" s="182" t="n">
        <v>0.29</v>
      </c>
    </row>
    <row r="90" s="184" customFormat="true" ht="15.6" hidden="false" customHeight="false" outlineLevel="0" collapsed="false">
      <c r="A90" s="180"/>
      <c r="B90" s="181" t="s">
        <v>18</v>
      </c>
      <c r="C90" s="181" t="n">
        <v>40</v>
      </c>
      <c r="D90" s="182" t="n">
        <v>3.16</v>
      </c>
      <c r="E90" s="182" t="n">
        <v>0.4</v>
      </c>
      <c r="F90" s="182" t="n">
        <v>19.32</v>
      </c>
      <c r="G90" s="182" t="n">
        <v>94</v>
      </c>
      <c r="H90" s="182" t="n">
        <v>0.064</v>
      </c>
      <c r="I90" s="182"/>
      <c r="J90" s="182"/>
      <c r="K90" s="182" t="n">
        <v>0.52</v>
      </c>
      <c r="L90" s="182" t="n">
        <v>9.2</v>
      </c>
      <c r="M90" s="182" t="n">
        <v>34.8</v>
      </c>
      <c r="N90" s="182" t="n">
        <v>13.2</v>
      </c>
      <c r="O90" s="182" t="n">
        <v>0.8</v>
      </c>
    </row>
    <row r="91" s="184" customFormat="true" ht="15.6" hidden="false" customHeight="false" outlineLevel="0" collapsed="false">
      <c r="A91" s="180"/>
      <c r="B91" s="181" t="s">
        <v>249</v>
      </c>
      <c r="C91" s="181" t="n">
        <v>40</v>
      </c>
      <c r="D91" s="182" t="n">
        <v>2.64</v>
      </c>
      <c r="E91" s="182" t="n">
        <v>0.48</v>
      </c>
      <c r="F91" s="182" t="n">
        <v>13.68</v>
      </c>
      <c r="G91" s="182" t="n">
        <v>69.6</v>
      </c>
      <c r="H91" s="182" t="n">
        <v>0.08</v>
      </c>
      <c r="I91" s="182"/>
      <c r="J91" s="182" t="n">
        <v>2.4</v>
      </c>
      <c r="K91" s="182" t="n">
        <v>0.88</v>
      </c>
      <c r="L91" s="182" t="n">
        <v>14</v>
      </c>
      <c r="M91" s="182" t="n">
        <v>63.2</v>
      </c>
      <c r="N91" s="182" t="n">
        <v>18.8</v>
      </c>
      <c r="O91" s="182" t="n">
        <v>1.56</v>
      </c>
    </row>
    <row r="92" s="184" customFormat="true" ht="31.2" hidden="false" customHeight="false" outlineLevel="0" collapsed="false">
      <c r="A92" s="180" t="s">
        <v>38</v>
      </c>
      <c r="B92" s="181"/>
      <c r="C92" s="181" t="n">
        <f aca="false">SUM(C85:C91)</f>
        <v>810</v>
      </c>
      <c r="D92" s="182" t="n">
        <f aca="false">SUM(D85:D91)</f>
        <v>29.332</v>
      </c>
      <c r="E92" s="182" t="n">
        <f aca="false">SUM(E85:E91)</f>
        <v>31.28</v>
      </c>
      <c r="F92" s="182" t="n">
        <f aca="false">SUM(F85:F91)</f>
        <v>104.906</v>
      </c>
      <c r="G92" s="182" t="n">
        <f aca="false">SUM(G85:G91)</f>
        <v>817.729</v>
      </c>
      <c r="H92" s="182" t="n">
        <f aca="false">SUM(H85:H91)</f>
        <v>0.673</v>
      </c>
      <c r="I92" s="182" t="n">
        <f aca="false">SUM(I85:I91)</f>
        <v>82.561</v>
      </c>
      <c r="J92" s="182" t="n">
        <f aca="false">SUM(J85:J91)</f>
        <v>908.82</v>
      </c>
      <c r="K92" s="182" t="n">
        <f aca="false">SUM(K85:K91)</f>
        <v>10.788</v>
      </c>
      <c r="L92" s="182" t="n">
        <f aca="false">SUM(L85:L91)</f>
        <v>97.221</v>
      </c>
      <c r="M92" s="182" t="n">
        <f aca="false">SUM(M85:M91)</f>
        <v>323.677</v>
      </c>
      <c r="N92" s="182" t="n">
        <f aca="false">SUM(N85:N91)</f>
        <v>131.847</v>
      </c>
      <c r="O92" s="182" t="n">
        <f aca="false">SUM(O85:O91)</f>
        <v>7.947</v>
      </c>
    </row>
    <row r="93" s="184" customFormat="true" ht="15.6" hidden="false" customHeight="false" outlineLevel="0" collapsed="false">
      <c r="A93" s="180" t="s">
        <v>40</v>
      </c>
      <c r="B93" s="181"/>
      <c r="C93" s="181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</row>
    <row r="94" s="184" customFormat="true" ht="15.6" hidden="false" customHeight="false" outlineLevel="0" collapsed="false">
      <c r="A94" s="180" t="s">
        <v>244</v>
      </c>
      <c r="B94" s="181" t="s">
        <v>245</v>
      </c>
      <c r="C94" s="181" t="n">
        <v>50</v>
      </c>
      <c r="D94" s="182" t="n">
        <v>4.474</v>
      </c>
      <c r="E94" s="182" t="n">
        <v>8.168</v>
      </c>
      <c r="F94" s="182" t="n">
        <v>23.894</v>
      </c>
      <c r="G94" s="182" t="n">
        <v>186.877</v>
      </c>
      <c r="H94" s="182" t="n">
        <v>0.221</v>
      </c>
      <c r="I94" s="182"/>
      <c r="J94" s="182" t="n">
        <v>5</v>
      </c>
      <c r="K94" s="182" t="n">
        <v>2.439</v>
      </c>
      <c r="L94" s="182" t="n">
        <v>123.575</v>
      </c>
      <c r="M94" s="182" t="n">
        <v>92.986</v>
      </c>
      <c r="N94" s="182" t="n">
        <v>35.861</v>
      </c>
      <c r="O94" s="182" t="n">
        <v>1.112</v>
      </c>
    </row>
    <row r="95" s="184" customFormat="true" ht="15.6" hidden="false" customHeight="false" outlineLevel="0" collapsed="false">
      <c r="A95" s="180" t="n">
        <v>0</v>
      </c>
      <c r="B95" s="181" t="s">
        <v>23</v>
      </c>
      <c r="C95" s="181" t="n">
        <v>200</v>
      </c>
      <c r="D95" s="182" t="n">
        <v>1</v>
      </c>
      <c r="E95" s="182" t="n">
        <v>0.2</v>
      </c>
      <c r="F95" s="182" t="n">
        <v>20.2</v>
      </c>
      <c r="G95" s="182" t="n">
        <v>92</v>
      </c>
      <c r="H95" s="182" t="n">
        <v>0.02</v>
      </c>
      <c r="I95" s="182" t="n">
        <v>40</v>
      </c>
      <c r="J95" s="182"/>
      <c r="K95" s="182" t="n">
        <v>0.2</v>
      </c>
      <c r="L95" s="182" t="n">
        <v>14</v>
      </c>
      <c r="M95" s="182" t="n">
        <v>14</v>
      </c>
      <c r="N95" s="182" t="n">
        <v>8</v>
      </c>
      <c r="O95" s="182" t="n">
        <v>2.8</v>
      </c>
    </row>
    <row r="96" s="184" customFormat="true" ht="15.6" hidden="false" customHeight="false" outlineLevel="0" collapsed="false">
      <c r="A96" s="180"/>
      <c r="B96" s="181" t="s">
        <v>24</v>
      </c>
      <c r="C96" s="181" t="n">
        <v>15</v>
      </c>
      <c r="D96" s="182" t="n">
        <v>0.075</v>
      </c>
      <c r="E96" s="182"/>
      <c r="F96" s="182" t="n">
        <v>12</v>
      </c>
      <c r="G96" s="182" t="n">
        <v>48.6</v>
      </c>
      <c r="H96" s="182"/>
      <c r="I96" s="182"/>
      <c r="J96" s="182"/>
      <c r="K96" s="182"/>
      <c r="L96" s="182" t="n">
        <v>3.15</v>
      </c>
      <c r="M96" s="182" t="n">
        <v>1.65</v>
      </c>
      <c r="N96" s="182" t="n">
        <v>1.05</v>
      </c>
      <c r="O96" s="182" t="n">
        <v>0.24</v>
      </c>
    </row>
    <row r="97" s="184" customFormat="true" ht="31.2" hidden="false" customHeight="false" outlineLevel="0" collapsed="false">
      <c r="A97" s="180" t="s">
        <v>43</v>
      </c>
      <c r="B97" s="181"/>
      <c r="C97" s="181" t="n">
        <f aca="false">SUM(C94:C96)</f>
        <v>265</v>
      </c>
      <c r="D97" s="182" t="n">
        <f aca="false">SUM(D94:D96)</f>
        <v>5.549</v>
      </c>
      <c r="E97" s="182" t="n">
        <f aca="false">SUM(E94:E96)</f>
        <v>8.368</v>
      </c>
      <c r="F97" s="182" t="n">
        <f aca="false">SUM(F94:F96)</f>
        <v>56.094</v>
      </c>
      <c r="G97" s="182" t="n">
        <f aca="false">SUM(G94:G96)</f>
        <v>327.477</v>
      </c>
      <c r="H97" s="182" t="n">
        <f aca="false">SUM(H94:H96)</f>
        <v>0.241</v>
      </c>
      <c r="I97" s="182" t="n">
        <f aca="false">SUM(I94:I96)</f>
        <v>40</v>
      </c>
      <c r="J97" s="182" t="n">
        <f aca="false">SUM(J94:J96)</f>
        <v>5</v>
      </c>
      <c r="K97" s="182" t="n">
        <f aca="false">SUM(K94:K96)</f>
        <v>2.639</v>
      </c>
      <c r="L97" s="182" t="n">
        <f aca="false">SUM(L94:L96)</f>
        <v>140.725</v>
      </c>
      <c r="M97" s="182" t="n">
        <f aca="false">SUM(M94:M96)</f>
        <v>108.636</v>
      </c>
      <c r="N97" s="182" t="n">
        <f aca="false">SUM(N94:N96)</f>
        <v>44.911</v>
      </c>
      <c r="O97" s="182" t="n">
        <f aca="false">SUM(O94:O96)</f>
        <v>4.152</v>
      </c>
    </row>
    <row r="98" s="184" customFormat="true" ht="31.2" hidden="false" customHeight="false" outlineLevel="0" collapsed="false">
      <c r="A98" s="180" t="s">
        <v>272</v>
      </c>
      <c r="B98" s="181"/>
      <c r="C98" s="181" t="n">
        <f aca="false">C97+C92+C83+C78</f>
        <v>2080</v>
      </c>
      <c r="D98" s="182" t="n">
        <f aca="false">D97+D92+D83+D78</f>
        <v>69.306</v>
      </c>
      <c r="E98" s="182" t="n">
        <f aca="false">E97+E92+E83+E78</f>
        <v>66.724</v>
      </c>
      <c r="F98" s="182" t="n">
        <f aca="false">F97+F92+F83+F78</f>
        <v>290.83</v>
      </c>
      <c r="G98" s="182" t="n">
        <f aca="false">G97+G92+G83+G78</f>
        <v>2055.072</v>
      </c>
      <c r="H98" s="182" t="n">
        <f aca="false">H97+H92+H83+H78</f>
        <v>1.476</v>
      </c>
      <c r="I98" s="182" t="n">
        <f aca="false">I97+I92+I83+I78</f>
        <v>208.121</v>
      </c>
      <c r="J98" s="182" t="n">
        <f aca="false">J97+J92+J83+J78</f>
        <v>1190.72</v>
      </c>
      <c r="K98" s="182" t="n">
        <f aca="false">K97+K92+K83+K78</f>
        <v>20.773</v>
      </c>
      <c r="L98" s="182" t="n">
        <f aca="false">L97+L92+L83+L78</f>
        <v>473.182</v>
      </c>
      <c r="M98" s="182" t="n">
        <f aca="false">M97+M92+M83+M78</f>
        <v>981.569</v>
      </c>
      <c r="N98" s="182" t="n">
        <f aca="false">N97+N92+N83+N78</f>
        <v>308.914</v>
      </c>
      <c r="O98" s="182" t="n">
        <f aca="false">O97+O92+O83+O78</f>
        <v>23.583</v>
      </c>
    </row>
    <row r="99" s="184" customFormat="true" ht="31.2" hidden="false" customHeight="false" outlineLevel="0" collapsed="false">
      <c r="A99" s="180" t="s">
        <v>91</v>
      </c>
      <c r="B99" s="181"/>
      <c r="C99" s="181"/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O99" s="182"/>
    </row>
    <row r="100" s="184" customFormat="true" ht="15.6" hidden="false" customHeight="false" outlineLevel="0" collapsed="false">
      <c r="A100" s="180" t="s">
        <v>3</v>
      </c>
      <c r="B100" s="181" t="s">
        <v>4</v>
      </c>
      <c r="C100" s="181" t="s">
        <v>5</v>
      </c>
      <c r="D100" s="182" t="s">
        <v>220</v>
      </c>
      <c r="E100" s="182"/>
      <c r="F100" s="182"/>
      <c r="G100" s="182" t="s">
        <v>221</v>
      </c>
      <c r="H100" s="182" t="s">
        <v>222</v>
      </c>
      <c r="I100" s="182"/>
      <c r="J100" s="182"/>
      <c r="K100" s="182"/>
      <c r="L100" s="182" t="s">
        <v>223</v>
      </c>
      <c r="M100" s="182"/>
      <c r="N100" s="182"/>
      <c r="O100" s="182"/>
    </row>
    <row r="101" s="184" customFormat="true" ht="15.6" hidden="false" customHeight="false" outlineLevel="0" collapsed="false">
      <c r="A101" s="180"/>
      <c r="B101" s="181"/>
      <c r="C101" s="181"/>
      <c r="D101" s="182" t="s">
        <v>224</v>
      </c>
      <c r="E101" s="182" t="s">
        <v>225</v>
      </c>
      <c r="F101" s="182" t="s">
        <v>226</v>
      </c>
      <c r="G101" s="182"/>
      <c r="H101" s="182" t="s">
        <v>227</v>
      </c>
      <c r="I101" s="182" t="s">
        <v>228</v>
      </c>
      <c r="J101" s="182" t="s">
        <v>229</v>
      </c>
      <c r="K101" s="182" t="s">
        <v>230</v>
      </c>
      <c r="L101" s="182" t="s">
        <v>231</v>
      </c>
      <c r="M101" s="182" t="s">
        <v>232</v>
      </c>
      <c r="N101" s="182" t="s">
        <v>233</v>
      </c>
      <c r="O101" s="182" t="s">
        <v>234</v>
      </c>
    </row>
    <row r="102" s="184" customFormat="true" ht="15.6" hidden="false" customHeight="false" outlineLevel="0" collapsed="false">
      <c r="A102" s="180" t="s">
        <v>236</v>
      </c>
      <c r="B102" s="181"/>
      <c r="C102" s="181"/>
      <c r="D102" s="182"/>
      <c r="E102" s="182"/>
      <c r="F102" s="182"/>
      <c r="G102" s="182"/>
      <c r="H102" s="182"/>
      <c r="I102" s="182"/>
      <c r="J102" s="182"/>
      <c r="K102" s="182"/>
      <c r="L102" s="182"/>
      <c r="M102" s="182"/>
      <c r="N102" s="182"/>
      <c r="O102" s="182"/>
    </row>
    <row r="103" s="184" customFormat="true" ht="15.6" hidden="false" customHeight="false" outlineLevel="0" collapsed="false">
      <c r="A103" s="180" t="s">
        <v>93</v>
      </c>
      <c r="B103" s="181" t="s">
        <v>273</v>
      </c>
      <c r="C103" s="181" t="n">
        <v>80</v>
      </c>
      <c r="D103" s="182" t="n">
        <v>1.238</v>
      </c>
      <c r="E103" s="182" t="n">
        <v>4.067</v>
      </c>
      <c r="F103" s="182" t="n">
        <v>7.505</v>
      </c>
      <c r="G103" s="182" t="n">
        <v>72.364</v>
      </c>
      <c r="H103" s="182" t="n">
        <v>0.024</v>
      </c>
      <c r="I103" s="182" t="n">
        <v>28.75</v>
      </c>
      <c r="J103" s="182" t="n">
        <v>160</v>
      </c>
      <c r="K103" s="182" t="n">
        <v>1.855</v>
      </c>
      <c r="L103" s="182" t="n">
        <v>32.4</v>
      </c>
      <c r="M103" s="182" t="n">
        <v>24.01</v>
      </c>
      <c r="N103" s="182" t="n">
        <v>13.12</v>
      </c>
      <c r="O103" s="182" t="n">
        <v>0.446</v>
      </c>
    </row>
    <row r="104" s="184" customFormat="true" ht="15.6" hidden="false" customHeight="false" outlineLevel="0" collapsed="false">
      <c r="A104" s="180" t="s">
        <v>95</v>
      </c>
      <c r="B104" s="181" t="s">
        <v>274</v>
      </c>
      <c r="C104" s="181" t="n">
        <v>80</v>
      </c>
      <c r="D104" s="182" t="n">
        <v>16.615</v>
      </c>
      <c r="E104" s="182" t="n">
        <v>7.889</v>
      </c>
      <c r="F104" s="182" t="n">
        <v>1.312</v>
      </c>
      <c r="G104" s="182" t="n">
        <v>143.146</v>
      </c>
      <c r="H104" s="182" t="n">
        <v>0.121</v>
      </c>
      <c r="I104" s="182" t="n">
        <v>2.115</v>
      </c>
      <c r="J104" s="182" t="n">
        <v>52.3</v>
      </c>
      <c r="K104" s="182" t="n">
        <v>0.341</v>
      </c>
      <c r="L104" s="182" t="n">
        <v>46.58</v>
      </c>
      <c r="M104" s="182" t="n">
        <v>257.88</v>
      </c>
      <c r="N104" s="182" t="n">
        <v>58.89</v>
      </c>
      <c r="O104" s="182" t="n">
        <v>0.966</v>
      </c>
    </row>
    <row r="105" s="184" customFormat="true" ht="15.6" hidden="false" customHeight="false" outlineLevel="0" collapsed="false">
      <c r="A105" s="180"/>
      <c r="B105" s="181" t="s">
        <v>154</v>
      </c>
      <c r="C105" s="181" t="n">
        <v>30</v>
      </c>
      <c r="D105" s="182" t="n">
        <v>0.75</v>
      </c>
      <c r="E105" s="182" t="n">
        <v>1.568</v>
      </c>
      <c r="F105" s="182" t="n">
        <v>4.233</v>
      </c>
      <c r="G105" s="182" t="n">
        <v>34.457</v>
      </c>
      <c r="H105" s="182" t="n">
        <v>0.04</v>
      </c>
      <c r="I105" s="182" t="n">
        <v>2.85</v>
      </c>
      <c r="J105" s="182" t="n">
        <v>240</v>
      </c>
      <c r="K105" s="182" t="n">
        <v>0.801</v>
      </c>
      <c r="L105" s="182" t="n">
        <v>8.826</v>
      </c>
      <c r="M105" s="182" t="n">
        <v>16.808</v>
      </c>
      <c r="N105" s="182" t="n">
        <v>7.899</v>
      </c>
      <c r="O105" s="182" t="n">
        <v>0.274</v>
      </c>
    </row>
    <row r="106" s="184" customFormat="true" ht="15.6" hidden="false" customHeight="false" outlineLevel="0" collapsed="false">
      <c r="A106" s="180" t="s">
        <v>63</v>
      </c>
      <c r="B106" s="181" t="s">
        <v>261</v>
      </c>
      <c r="C106" s="181" t="n">
        <v>150</v>
      </c>
      <c r="D106" s="182" t="n">
        <v>2.58</v>
      </c>
      <c r="E106" s="182" t="n">
        <v>4.512</v>
      </c>
      <c r="F106" s="182" t="n">
        <v>21.027</v>
      </c>
      <c r="G106" s="182" t="n">
        <v>135.294</v>
      </c>
      <c r="H106" s="182" t="n">
        <v>0.155</v>
      </c>
      <c r="I106" s="182" t="n">
        <v>25.8</v>
      </c>
      <c r="J106" s="182"/>
      <c r="K106" s="182" t="n">
        <v>1.889</v>
      </c>
      <c r="L106" s="182" t="n">
        <v>16.58</v>
      </c>
      <c r="M106" s="182" t="n">
        <v>75.65</v>
      </c>
      <c r="N106" s="182" t="n">
        <v>29.89</v>
      </c>
      <c r="O106" s="182" t="n">
        <v>1.19</v>
      </c>
    </row>
    <row r="107" s="184" customFormat="true" ht="15.6" hidden="false" customHeight="false" outlineLevel="0" collapsed="false">
      <c r="A107" s="180" t="s">
        <v>16</v>
      </c>
      <c r="B107" s="181" t="s">
        <v>17</v>
      </c>
      <c r="C107" s="181" t="n">
        <v>207</v>
      </c>
      <c r="D107" s="182" t="n">
        <v>0.063</v>
      </c>
      <c r="E107" s="182" t="n">
        <v>0.007</v>
      </c>
      <c r="F107" s="182" t="n">
        <v>10.193</v>
      </c>
      <c r="G107" s="182" t="n">
        <v>42.292</v>
      </c>
      <c r="H107" s="182" t="n">
        <v>0.004</v>
      </c>
      <c r="I107" s="182" t="n">
        <v>2.9</v>
      </c>
      <c r="J107" s="182"/>
      <c r="K107" s="182" t="n">
        <v>0.014</v>
      </c>
      <c r="L107" s="182" t="n">
        <v>7.75</v>
      </c>
      <c r="M107" s="182" t="n">
        <v>9.78</v>
      </c>
      <c r="N107" s="182" t="n">
        <v>5.24</v>
      </c>
      <c r="O107" s="182" t="n">
        <v>0.892</v>
      </c>
    </row>
    <row r="108" s="183" customFormat="true" ht="15.6" hidden="false" customHeight="false" outlineLevel="0" collapsed="false">
      <c r="A108" s="180"/>
      <c r="B108" s="181" t="s">
        <v>249</v>
      </c>
      <c r="C108" s="181" t="n">
        <v>50</v>
      </c>
      <c r="D108" s="182" t="n">
        <v>3.3</v>
      </c>
      <c r="E108" s="182" t="n">
        <v>0.6</v>
      </c>
      <c r="F108" s="182" t="n">
        <v>17.1</v>
      </c>
      <c r="G108" s="182" t="n">
        <v>87</v>
      </c>
      <c r="H108" s="182" t="n">
        <v>0.1</v>
      </c>
      <c r="I108" s="182"/>
      <c r="J108" s="182" t="n">
        <v>3</v>
      </c>
      <c r="K108" s="182" t="n">
        <v>1.1</v>
      </c>
      <c r="L108" s="182" t="n">
        <v>17.5</v>
      </c>
      <c r="M108" s="182" t="n">
        <v>79</v>
      </c>
      <c r="N108" s="182" t="n">
        <v>23.5</v>
      </c>
      <c r="O108" s="182" t="n">
        <v>1.95</v>
      </c>
    </row>
    <row r="109" s="184" customFormat="true" ht="31.2" hidden="false" customHeight="false" outlineLevel="0" collapsed="false">
      <c r="A109" s="180" t="s">
        <v>242</v>
      </c>
      <c r="B109" s="181"/>
      <c r="C109" s="181" t="n">
        <f aca="false">SUM(C103:C108)</f>
        <v>597</v>
      </c>
      <c r="D109" s="182" t="n">
        <f aca="false">SUM(D103:D108)</f>
        <v>24.546</v>
      </c>
      <c r="E109" s="182" t="n">
        <f aca="false">SUM(E103:E108)</f>
        <v>18.643</v>
      </c>
      <c r="F109" s="182" t="n">
        <f aca="false">SUM(F103:F108)</f>
        <v>61.37</v>
      </c>
      <c r="G109" s="182" t="n">
        <f aca="false">SUM(G103:G108)</f>
        <v>514.553</v>
      </c>
      <c r="H109" s="182" t="n">
        <f aca="false">SUM(H103:H108)</f>
        <v>0.444</v>
      </c>
      <c r="I109" s="182" t="n">
        <f aca="false">SUM(I103:I108)</f>
        <v>62.415</v>
      </c>
      <c r="J109" s="182" t="n">
        <f aca="false">SUM(J103:J108)</f>
        <v>455.3</v>
      </c>
      <c r="K109" s="182" t="n">
        <f aca="false">SUM(K103:K108)</f>
        <v>6</v>
      </c>
      <c r="L109" s="182" t="n">
        <f aca="false">SUM(L103:L108)</f>
        <v>129.636</v>
      </c>
      <c r="M109" s="182" t="n">
        <f aca="false">SUM(M103:M108)</f>
        <v>463.128</v>
      </c>
      <c r="N109" s="182" t="n">
        <f aca="false">SUM(N103:N108)</f>
        <v>138.539</v>
      </c>
      <c r="O109" s="182" t="n">
        <f aca="false">SUM(O103:O108)</f>
        <v>5.718</v>
      </c>
    </row>
    <row r="110" s="184" customFormat="true" ht="31.2" hidden="false" customHeight="false" outlineLevel="0" collapsed="false">
      <c r="A110" s="180" t="s">
        <v>243</v>
      </c>
      <c r="B110" s="181"/>
      <c r="C110" s="181"/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  <c r="N110" s="182"/>
      <c r="O110" s="182"/>
    </row>
    <row r="111" s="184" customFormat="true" ht="15.6" hidden="false" customHeight="false" outlineLevel="0" collapsed="false">
      <c r="A111" s="180" t="s">
        <v>256</v>
      </c>
      <c r="B111" s="181" t="s">
        <v>257</v>
      </c>
      <c r="C111" s="181" t="n">
        <v>50</v>
      </c>
      <c r="D111" s="182" t="n">
        <v>4.292</v>
      </c>
      <c r="E111" s="182" t="n">
        <v>3.929</v>
      </c>
      <c r="F111" s="182" t="n">
        <v>29.72</v>
      </c>
      <c r="G111" s="182" t="n">
        <v>171.244</v>
      </c>
      <c r="H111" s="182" t="n">
        <v>0.306</v>
      </c>
      <c r="I111" s="182"/>
      <c r="J111" s="182"/>
      <c r="K111" s="182" t="n">
        <v>1.445</v>
      </c>
      <c r="L111" s="182" t="n">
        <v>52.36</v>
      </c>
      <c r="M111" s="182" t="n">
        <v>57.535</v>
      </c>
      <c r="N111" s="182" t="n">
        <v>22.45</v>
      </c>
      <c r="O111" s="182" t="n">
        <v>0.964</v>
      </c>
    </row>
    <row r="112" s="184" customFormat="true" ht="15.6" hidden="false" customHeight="false" outlineLevel="0" collapsed="false">
      <c r="A112" s="180" t="n">
        <v>0</v>
      </c>
      <c r="B112" s="181" t="s">
        <v>23</v>
      </c>
      <c r="C112" s="181" t="n">
        <v>200</v>
      </c>
      <c r="D112" s="182" t="n">
        <v>1</v>
      </c>
      <c r="E112" s="182" t="n">
        <v>0.2</v>
      </c>
      <c r="F112" s="182" t="n">
        <v>20.2</v>
      </c>
      <c r="G112" s="182" t="n">
        <v>92</v>
      </c>
      <c r="H112" s="182" t="n">
        <v>0.02</v>
      </c>
      <c r="I112" s="182" t="n">
        <v>40</v>
      </c>
      <c r="J112" s="182"/>
      <c r="K112" s="182" t="n">
        <v>0.2</v>
      </c>
      <c r="L112" s="182" t="n">
        <v>14</v>
      </c>
      <c r="M112" s="182" t="n">
        <v>14</v>
      </c>
      <c r="N112" s="182" t="n">
        <v>8</v>
      </c>
      <c r="O112" s="182" t="n">
        <v>2.8</v>
      </c>
    </row>
    <row r="113" s="184" customFormat="true" ht="15.6" hidden="false" customHeight="false" outlineLevel="0" collapsed="false">
      <c r="A113" s="180"/>
      <c r="B113" s="181" t="s">
        <v>55</v>
      </c>
      <c r="C113" s="181" t="n">
        <v>15</v>
      </c>
      <c r="D113" s="182" t="n">
        <v>0.015</v>
      </c>
      <c r="E113" s="182"/>
      <c r="F113" s="182" t="n">
        <v>11.91</v>
      </c>
      <c r="G113" s="182" t="n">
        <v>48.15</v>
      </c>
      <c r="H113" s="182"/>
      <c r="I113" s="182"/>
      <c r="J113" s="182"/>
      <c r="K113" s="182"/>
      <c r="L113" s="182" t="n">
        <v>0.6</v>
      </c>
      <c r="M113" s="182" t="n">
        <v>0.15</v>
      </c>
      <c r="N113" s="182" t="n">
        <v>0.3</v>
      </c>
      <c r="O113" s="182" t="n">
        <v>0.06</v>
      </c>
    </row>
    <row r="114" s="184" customFormat="true" ht="46.8" hidden="false" customHeight="false" outlineLevel="0" collapsed="false">
      <c r="A114" s="180" t="s">
        <v>246</v>
      </c>
      <c r="B114" s="181"/>
      <c r="C114" s="181" t="n">
        <v>265</v>
      </c>
      <c r="D114" s="182" t="n">
        <v>5.307</v>
      </c>
      <c r="E114" s="182" t="n">
        <v>4.129</v>
      </c>
      <c r="F114" s="182" t="n">
        <v>61.83</v>
      </c>
      <c r="G114" s="182" t="n">
        <v>311.394</v>
      </c>
      <c r="H114" s="182" t="n">
        <v>0.326</v>
      </c>
      <c r="I114" s="182" t="n">
        <v>40</v>
      </c>
      <c r="J114" s="182"/>
      <c r="K114" s="182" t="n">
        <v>1.645</v>
      </c>
      <c r="L114" s="182" t="n">
        <v>66.96</v>
      </c>
      <c r="M114" s="182" t="n">
        <v>71.685</v>
      </c>
      <c r="N114" s="182" t="n">
        <v>30.75</v>
      </c>
      <c r="O114" s="182" t="n">
        <v>3.824</v>
      </c>
    </row>
    <row r="115" s="184" customFormat="true" ht="15.6" hidden="false" customHeight="false" outlineLevel="0" collapsed="false">
      <c r="A115" s="180" t="s">
        <v>26</v>
      </c>
      <c r="B115" s="181"/>
      <c r="C115" s="181"/>
      <c r="D115" s="182"/>
      <c r="E115" s="182"/>
      <c r="F115" s="182"/>
      <c r="G115" s="182"/>
      <c r="H115" s="182"/>
      <c r="I115" s="182"/>
      <c r="J115" s="182"/>
      <c r="K115" s="182"/>
      <c r="L115" s="182"/>
      <c r="M115" s="182"/>
      <c r="N115" s="182"/>
      <c r="O115" s="182"/>
    </row>
    <row r="116" s="184" customFormat="true" ht="15.6" hidden="false" customHeight="false" outlineLevel="0" collapsed="false">
      <c r="A116" s="180" t="s">
        <v>100</v>
      </c>
      <c r="B116" s="181" t="s">
        <v>275</v>
      </c>
      <c r="C116" s="181" t="n">
        <v>250</v>
      </c>
      <c r="D116" s="182" t="n">
        <v>3.04</v>
      </c>
      <c r="E116" s="182" t="n">
        <v>5.406</v>
      </c>
      <c r="F116" s="182" t="n">
        <v>17.524</v>
      </c>
      <c r="G116" s="182" t="n">
        <v>131.291</v>
      </c>
      <c r="H116" s="182" t="n">
        <v>0.109</v>
      </c>
      <c r="I116" s="182" t="n">
        <v>16.86</v>
      </c>
      <c r="J116" s="182" t="n">
        <v>241.91</v>
      </c>
      <c r="K116" s="182" t="n">
        <v>2.378</v>
      </c>
      <c r="L116" s="182" t="n">
        <v>26.948</v>
      </c>
      <c r="M116" s="182" t="n">
        <v>72.277</v>
      </c>
      <c r="N116" s="182" t="n">
        <v>27.499</v>
      </c>
      <c r="O116" s="182" t="n">
        <v>1.063</v>
      </c>
    </row>
    <row r="117" s="184" customFormat="true" ht="15.6" hidden="false" customHeight="false" outlineLevel="0" collapsed="false">
      <c r="A117" s="180" t="s">
        <v>103</v>
      </c>
      <c r="B117" s="181" t="s">
        <v>276</v>
      </c>
      <c r="C117" s="181" t="n">
        <v>90</v>
      </c>
      <c r="D117" s="182" t="n">
        <v>24.99</v>
      </c>
      <c r="E117" s="182" t="n">
        <v>9.946</v>
      </c>
      <c r="F117" s="182"/>
      <c r="G117" s="182" t="n">
        <v>190.664</v>
      </c>
      <c r="H117" s="182" t="n">
        <v>0.107</v>
      </c>
      <c r="I117" s="182" t="n">
        <v>2.38</v>
      </c>
      <c r="J117" s="182" t="n">
        <v>47.6</v>
      </c>
      <c r="K117" s="182" t="n">
        <v>2.117</v>
      </c>
      <c r="L117" s="182" t="n">
        <v>24.02</v>
      </c>
      <c r="M117" s="182" t="n">
        <v>191.98</v>
      </c>
      <c r="N117" s="182" t="n">
        <v>23.05</v>
      </c>
      <c r="O117" s="182" t="n">
        <v>1.605</v>
      </c>
    </row>
    <row r="118" s="184" customFormat="true" ht="15.6" hidden="false" customHeight="false" outlineLevel="0" collapsed="false">
      <c r="A118" s="180" t="s">
        <v>104</v>
      </c>
      <c r="B118" s="181" t="s">
        <v>86</v>
      </c>
      <c r="C118" s="181" t="n">
        <v>150</v>
      </c>
      <c r="D118" s="182" t="n">
        <v>2.933</v>
      </c>
      <c r="E118" s="182" t="n">
        <v>6.95</v>
      </c>
      <c r="F118" s="182" t="n">
        <v>16.23</v>
      </c>
      <c r="G118" s="182" t="n">
        <v>140.115</v>
      </c>
      <c r="H118" s="182" t="n">
        <v>0.125</v>
      </c>
      <c r="I118" s="182" t="n">
        <v>32.2</v>
      </c>
      <c r="J118" s="182" t="n">
        <v>460</v>
      </c>
      <c r="K118" s="182" t="n">
        <v>2.459</v>
      </c>
      <c r="L118" s="182" t="n">
        <v>38.54</v>
      </c>
      <c r="M118" s="182" t="n">
        <v>68.608</v>
      </c>
      <c r="N118" s="182" t="n">
        <v>30.731</v>
      </c>
      <c r="O118" s="182" t="n">
        <v>1.073</v>
      </c>
    </row>
    <row r="119" s="184" customFormat="true" ht="15.6" hidden="false" customHeight="false" outlineLevel="0" collapsed="false">
      <c r="A119" s="180" t="s">
        <v>65</v>
      </c>
      <c r="B119" s="181" t="s">
        <v>64</v>
      </c>
      <c r="C119" s="181" t="n">
        <v>200</v>
      </c>
      <c r="D119" s="182" t="n">
        <v>0.78</v>
      </c>
      <c r="E119" s="182" t="n">
        <v>0.06</v>
      </c>
      <c r="F119" s="182" t="n">
        <v>20.12</v>
      </c>
      <c r="G119" s="182" t="n">
        <v>85.3</v>
      </c>
      <c r="H119" s="182" t="n">
        <v>0.02</v>
      </c>
      <c r="I119" s="182" t="n">
        <v>0.8</v>
      </c>
      <c r="J119" s="182"/>
      <c r="K119" s="182" t="n">
        <v>1.1</v>
      </c>
      <c r="L119" s="182" t="n">
        <v>32</v>
      </c>
      <c r="M119" s="182" t="n">
        <v>29.2</v>
      </c>
      <c r="N119" s="182" t="n">
        <v>21</v>
      </c>
      <c r="O119" s="182" t="n">
        <v>0.67</v>
      </c>
    </row>
    <row r="120" s="184" customFormat="true" ht="15.6" hidden="false" customHeight="false" outlineLevel="0" collapsed="false">
      <c r="A120" s="180"/>
      <c r="B120" s="181" t="s">
        <v>18</v>
      </c>
      <c r="C120" s="181" t="n">
        <v>40</v>
      </c>
      <c r="D120" s="182" t="n">
        <v>3.16</v>
      </c>
      <c r="E120" s="182" t="n">
        <v>0.4</v>
      </c>
      <c r="F120" s="182" t="n">
        <v>19.32</v>
      </c>
      <c r="G120" s="182" t="n">
        <v>94</v>
      </c>
      <c r="H120" s="182" t="n">
        <v>0.064</v>
      </c>
      <c r="I120" s="182"/>
      <c r="J120" s="182"/>
      <c r="K120" s="182" t="n">
        <v>0.52</v>
      </c>
      <c r="L120" s="182" t="n">
        <v>9.2</v>
      </c>
      <c r="M120" s="182" t="n">
        <v>34.8</v>
      </c>
      <c r="N120" s="182" t="n">
        <v>13.2</v>
      </c>
      <c r="O120" s="182" t="n">
        <v>0.8</v>
      </c>
    </row>
    <row r="121" s="184" customFormat="true" ht="15.6" hidden="false" customHeight="false" outlineLevel="0" collapsed="false">
      <c r="A121" s="180" t="n">
        <v>0</v>
      </c>
      <c r="B121" s="181" t="s">
        <v>277</v>
      </c>
      <c r="C121" s="181" t="n">
        <v>200</v>
      </c>
      <c r="D121" s="182" t="n">
        <v>0.8</v>
      </c>
      <c r="E121" s="182" t="n">
        <v>0.6</v>
      </c>
      <c r="F121" s="182" t="n">
        <v>20.6</v>
      </c>
      <c r="G121" s="182" t="n">
        <v>94</v>
      </c>
      <c r="H121" s="182" t="n">
        <v>0.04</v>
      </c>
      <c r="I121" s="182" t="n">
        <v>10</v>
      </c>
      <c r="J121" s="182" t="n">
        <v>0</v>
      </c>
      <c r="K121" s="182" t="n">
        <v>0.8</v>
      </c>
      <c r="L121" s="182" t="n">
        <v>38</v>
      </c>
      <c r="M121" s="182" t="n">
        <v>32</v>
      </c>
      <c r="N121" s="182" t="n">
        <v>24</v>
      </c>
      <c r="O121" s="182" t="n">
        <v>4.6</v>
      </c>
    </row>
    <row r="122" s="184" customFormat="true" ht="15.6" hidden="false" customHeight="false" outlineLevel="0" collapsed="false">
      <c r="A122" s="180"/>
      <c r="B122" s="181" t="s">
        <v>249</v>
      </c>
      <c r="C122" s="181" t="n">
        <v>20</v>
      </c>
      <c r="D122" s="182" t="n">
        <v>1.32</v>
      </c>
      <c r="E122" s="182" t="n">
        <v>0.24</v>
      </c>
      <c r="F122" s="182" t="n">
        <v>6.84</v>
      </c>
      <c r="G122" s="182" t="n">
        <v>34.8</v>
      </c>
      <c r="H122" s="182" t="n">
        <v>0.04</v>
      </c>
      <c r="I122" s="182"/>
      <c r="J122" s="182" t="n">
        <v>1.2</v>
      </c>
      <c r="K122" s="182" t="n">
        <v>0.44</v>
      </c>
      <c r="L122" s="182" t="n">
        <v>7</v>
      </c>
      <c r="M122" s="182" t="n">
        <v>31.6</v>
      </c>
      <c r="N122" s="182" t="n">
        <v>9.4</v>
      </c>
      <c r="O122" s="182" t="n">
        <v>0.78</v>
      </c>
    </row>
    <row r="123" s="184" customFormat="true" ht="31.2" hidden="false" customHeight="false" outlineLevel="0" collapsed="false">
      <c r="A123" s="180" t="s">
        <v>38</v>
      </c>
      <c r="B123" s="181"/>
      <c r="C123" s="181" t="n">
        <f aca="false">SUM(C116:C122)</f>
        <v>950</v>
      </c>
      <c r="D123" s="182" t="n">
        <f aca="false">SUM(D116:D122)</f>
        <v>37.023</v>
      </c>
      <c r="E123" s="182" t="n">
        <f aca="false">SUM(E116:E122)</f>
        <v>23.602</v>
      </c>
      <c r="F123" s="182" t="n">
        <f aca="false">SUM(F116:F122)</f>
        <v>100.634</v>
      </c>
      <c r="G123" s="182" t="n">
        <f aca="false">SUM(G116:G122)</f>
        <v>770.17</v>
      </c>
      <c r="H123" s="182" t="n">
        <f aca="false">SUM(H116:H122)</f>
        <v>0.505</v>
      </c>
      <c r="I123" s="182" t="n">
        <f aca="false">SUM(I116:I122)</f>
        <v>62.24</v>
      </c>
      <c r="J123" s="182" t="n">
        <f aca="false">SUM(J116:J122)</f>
        <v>750.71</v>
      </c>
      <c r="K123" s="182" t="n">
        <f aca="false">SUM(K116:K122)</f>
        <v>9.814</v>
      </c>
      <c r="L123" s="182" t="n">
        <f aca="false">SUM(L116:L122)</f>
        <v>175.708</v>
      </c>
      <c r="M123" s="182" t="n">
        <f aca="false">SUM(M116:M122)</f>
        <v>460.465</v>
      </c>
      <c r="N123" s="182" t="n">
        <f aca="false">SUM(N116:N122)</f>
        <v>148.88</v>
      </c>
      <c r="O123" s="182" t="n">
        <f aca="false">SUM(O116:O122)</f>
        <v>10.591</v>
      </c>
    </row>
    <row r="124" s="184" customFormat="true" ht="15.6" hidden="false" customHeight="false" outlineLevel="0" collapsed="false">
      <c r="A124" s="180" t="s">
        <v>40</v>
      </c>
      <c r="B124" s="181"/>
      <c r="C124" s="181"/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82"/>
    </row>
    <row r="125" s="184" customFormat="true" ht="15.6" hidden="false" customHeight="false" outlineLevel="0" collapsed="false">
      <c r="A125" s="180" t="s">
        <v>256</v>
      </c>
      <c r="B125" s="181" t="s">
        <v>257</v>
      </c>
      <c r="C125" s="181" t="n">
        <v>50</v>
      </c>
      <c r="D125" s="182" t="n">
        <v>4.292</v>
      </c>
      <c r="E125" s="182" t="n">
        <v>3.929</v>
      </c>
      <c r="F125" s="182" t="n">
        <v>29.72</v>
      </c>
      <c r="G125" s="182" t="n">
        <v>171.244</v>
      </c>
      <c r="H125" s="182" t="n">
        <v>0.306</v>
      </c>
      <c r="I125" s="182"/>
      <c r="J125" s="182"/>
      <c r="K125" s="182" t="n">
        <v>1.445</v>
      </c>
      <c r="L125" s="182" t="n">
        <v>52.36</v>
      </c>
      <c r="M125" s="182" t="n">
        <v>57.535</v>
      </c>
      <c r="N125" s="182" t="n">
        <v>22.45</v>
      </c>
      <c r="O125" s="182" t="n">
        <v>0.964</v>
      </c>
    </row>
    <row r="126" s="184" customFormat="true" ht="15.6" hidden="false" customHeight="false" outlineLevel="0" collapsed="false">
      <c r="A126" s="180" t="n">
        <v>0</v>
      </c>
      <c r="B126" s="181" t="s">
        <v>23</v>
      </c>
      <c r="C126" s="181" t="n">
        <v>200</v>
      </c>
      <c r="D126" s="182" t="n">
        <v>1</v>
      </c>
      <c r="E126" s="182" t="n">
        <v>0.2</v>
      </c>
      <c r="F126" s="182" t="n">
        <v>20.2</v>
      </c>
      <c r="G126" s="182" t="n">
        <v>92</v>
      </c>
      <c r="H126" s="182" t="n">
        <v>0.02</v>
      </c>
      <c r="I126" s="182" t="n">
        <v>40</v>
      </c>
      <c r="J126" s="182"/>
      <c r="K126" s="182" t="n">
        <v>0.2</v>
      </c>
      <c r="L126" s="182" t="n">
        <v>14</v>
      </c>
      <c r="M126" s="182" t="n">
        <v>14</v>
      </c>
      <c r="N126" s="182" t="n">
        <v>8</v>
      </c>
      <c r="O126" s="182" t="n">
        <v>2.8</v>
      </c>
    </row>
    <row r="127" s="184" customFormat="true" ht="15.6" hidden="false" customHeight="false" outlineLevel="0" collapsed="false">
      <c r="A127" s="180"/>
      <c r="B127" s="181" t="s">
        <v>55</v>
      </c>
      <c r="C127" s="181" t="n">
        <v>15</v>
      </c>
      <c r="D127" s="182" t="n">
        <v>0.015</v>
      </c>
      <c r="E127" s="182"/>
      <c r="F127" s="182" t="n">
        <v>11.91</v>
      </c>
      <c r="G127" s="182" t="n">
        <v>48.15</v>
      </c>
      <c r="H127" s="182"/>
      <c r="I127" s="182"/>
      <c r="J127" s="182"/>
      <c r="K127" s="182"/>
      <c r="L127" s="182" t="n">
        <v>0.6</v>
      </c>
      <c r="M127" s="182" t="n">
        <v>0.15</v>
      </c>
      <c r="N127" s="182" t="n">
        <v>0.3</v>
      </c>
      <c r="O127" s="182" t="n">
        <v>0.06</v>
      </c>
    </row>
    <row r="128" s="184" customFormat="true" ht="31.2" hidden="false" customHeight="false" outlineLevel="0" collapsed="false">
      <c r="A128" s="180" t="s">
        <v>43</v>
      </c>
      <c r="B128" s="181"/>
      <c r="C128" s="181" t="n">
        <f aca="false">SUM(C125:C127)</f>
        <v>265</v>
      </c>
      <c r="D128" s="182" t="n">
        <f aca="false">SUM(D125:D127)</f>
        <v>5.307</v>
      </c>
      <c r="E128" s="182" t="n">
        <f aca="false">SUM(E125:E127)</f>
        <v>4.129</v>
      </c>
      <c r="F128" s="182" t="n">
        <f aca="false">SUM(F125:F127)</f>
        <v>61.83</v>
      </c>
      <c r="G128" s="182" t="n">
        <f aca="false">SUM(G125:G127)</f>
        <v>311.394</v>
      </c>
      <c r="H128" s="182" t="n">
        <f aca="false">SUM(H125:H127)</f>
        <v>0.326</v>
      </c>
      <c r="I128" s="182" t="n">
        <f aca="false">SUM(I125:I127)</f>
        <v>40</v>
      </c>
      <c r="J128" s="182" t="n">
        <f aca="false">SUM(J125:J127)</f>
        <v>0</v>
      </c>
      <c r="K128" s="182" t="n">
        <f aca="false">SUM(K125:K127)</f>
        <v>1.645</v>
      </c>
      <c r="L128" s="182" t="n">
        <f aca="false">SUM(L125:L127)</f>
        <v>66.96</v>
      </c>
      <c r="M128" s="182" t="n">
        <f aca="false">SUM(M125:M127)</f>
        <v>71.685</v>
      </c>
      <c r="N128" s="182" t="n">
        <f aca="false">SUM(N125:N127)</f>
        <v>30.75</v>
      </c>
      <c r="O128" s="182" t="n">
        <f aca="false">SUM(O125:O127)</f>
        <v>3.824</v>
      </c>
    </row>
    <row r="129" s="184" customFormat="true" ht="31.2" hidden="false" customHeight="false" outlineLevel="0" collapsed="false">
      <c r="A129" s="180" t="s">
        <v>278</v>
      </c>
      <c r="B129" s="181"/>
      <c r="C129" s="181" t="n">
        <f aca="false">C128+C123+C114+C109</f>
        <v>2077</v>
      </c>
      <c r="D129" s="182" t="n">
        <f aca="false">D128+D123+D114+D109</f>
        <v>72.183</v>
      </c>
      <c r="E129" s="182" t="n">
        <f aca="false">E128+E123+E114+E109</f>
        <v>50.503</v>
      </c>
      <c r="F129" s="182" t="n">
        <f aca="false">F128+F123+F114+F109</f>
        <v>285.664</v>
      </c>
      <c r="G129" s="182" t="n">
        <f aca="false">G128+G123+G114+G109</f>
        <v>1907.511</v>
      </c>
      <c r="H129" s="182" t="n">
        <f aca="false">H128+H123+H114+H109</f>
        <v>1.601</v>
      </c>
      <c r="I129" s="182" t="n">
        <f aca="false">I128+I123+I114+I109</f>
        <v>204.655</v>
      </c>
      <c r="J129" s="182" t="n">
        <f aca="false">J128+J123+J114+J109</f>
        <v>1206.01</v>
      </c>
      <c r="K129" s="182" t="n">
        <f aca="false">K128+K123+K114+K109</f>
        <v>19.104</v>
      </c>
      <c r="L129" s="182" t="n">
        <f aca="false">L128+L123+L114+L109</f>
        <v>439.264</v>
      </c>
      <c r="M129" s="182" t="n">
        <f aca="false">M128+M123+M114+M109</f>
        <v>1066.963</v>
      </c>
      <c r="N129" s="182" t="n">
        <f aca="false">N128+N123+N114+N109</f>
        <v>348.919</v>
      </c>
      <c r="O129" s="182" t="n">
        <f aca="false">O128+O123+O114+O109</f>
        <v>23.957</v>
      </c>
    </row>
    <row r="130" s="184" customFormat="true" ht="46.8" hidden="false" customHeight="false" outlineLevel="0" collapsed="false">
      <c r="A130" s="180" t="s">
        <v>107</v>
      </c>
      <c r="B130" s="181"/>
      <c r="C130" s="181"/>
      <c r="D130" s="182"/>
      <c r="E130" s="182"/>
      <c r="F130" s="182"/>
      <c r="G130" s="182"/>
      <c r="H130" s="182"/>
      <c r="I130" s="182"/>
      <c r="J130" s="182"/>
      <c r="K130" s="182"/>
      <c r="L130" s="182"/>
      <c r="M130" s="182"/>
      <c r="N130" s="182"/>
      <c r="O130" s="182"/>
    </row>
    <row r="131" s="184" customFormat="true" ht="15.6" hidden="false" customHeight="false" outlineLevel="0" collapsed="false">
      <c r="A131" s="180" t="s">
        <v>3</v>
      </c>
      <c r="B131" s="181" t="s">
        <v>4</v>
      </c>
      <c r="C131" s="181" t="s">
        <v>5</v>
      </c>
      <c r="D131" s="182" t="s">
        <v>220</v>
      </c>
      <c r="E131" s="182"/>
      <c r="F131" s="182"/>
      <c r="G131" s="182" t="s">
        <v>221</v>
      </c>
      <c r="H131" s="182" t="s">
        <v>222</v>
      </c>
      <c r="I131" s="182"/>
      <c r="J131" s="182"/>
      <c r="K131" s="182"/>
      <c r="L131" s="182" t="s">
        <v>223</v>
      </c>
      <c r="M131" s="182"/>
      <c r="N131" s="182"/>
      <c r="O131" s="182"/>
    </row>
    <row r="132" s="184" customFormat="true" ht="15.6" hidden="false" customHeight="false" outlineLevel="0" collapsed="false">
      <c r="A132" s="180"/>
      <c r="B132" s="181"/>
      <c r="C132" s="181"/>
      <c r="D132" s="182" t="s">
        <v>224</v>
      </c>
      <c r="E132" s="182" t="s">
        <v>225</v>
      </c>
      <c r="F132" s="182" t="s">
        <v>226</v>
      </c>
      <c r="G132" s="182"/>
      <c r="H132" s="182" t="s">
        <v>227</v>
      </c>
      <c r="I132" s="182" t="s">
        <v>228</v>
      </c>
      <c r="J132" s="182" t="s">
        <v>229</v>
      </c>
      <c r="K132" s="182" t="s">
        <v>230</v>
      </c>
      <c r="L132" s="182" t="s">
        <v>231</v>
      </c>
      <c r="M132" s="182" t="s">
        <v>232</v>
      </c>
      <c r="N132" s="182" t="s">
        <v>233</v>
      </c>
      <c r="O132" s="182" t="s">
        <v>234</v>
      </c>
    </row>
    <row r="133" s="184" customFormat="true" ht="15.6" hidden="false" customHeight="false" outlineLevel="0" collapsed="false">
      <c r="A133" s="180" t="s">
        <v>236</v>
      </c>
      <c r="B133" s="181"/>
      <c r="C133" s="181"/>
      <c r="D133" s="182"/>
      <c r="E133" s="182"/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</row>
    <row r="134" s="184" customFormat="true" ht="15.6" hidden="false" customHeight="false" outlineLevel="0" collapsed="false">
      <c r="A134" s="180" t="s">
        <v>139</v>
      </c>
      <c r="B134" s="181" t="s">
        <v>140</v>
      </c>
      <c r="C134" s="181" t="n">
        <v>70</v>
      </c>
      <c r="D134" s="182" t="n">
        <v>0.774</v>
      </c>
      <c r="E134" s="182" t="n">
        <v>3.129</v>
      </c>
      <c r="F134" s="182" t="n">
        <v>3.212</v>
      </c>
      <c r="G134" s="182" t="n">
        <v>45.533</v>
      </c>
      <c r="H134" s="182" t="n">
        <v>0.038</v>
      </c>
      <c r="I134" s="182" t="n">
        <v>14.1</v>
      </c>
      <c r="J134" s="182"/>
      <c r="K134" s="182" t="n">
        <v>1.702</v>
      </c>
      <c r="L134" s="182" t="n">
        <v>11.96</v>
      </c>
      <c r="M134" s="182" t="n">
        <v>22.34</v>
      </c>
      <c r="N134" s="182" t="n">
        <v>12.24</v>
      </c>
      <c r="O134" s="182" t="n">
        <v>0.578</v>
      </c>
    </row>
    <row r="135" s="184" customFormat="true" ht="15.6" hidden="false" customHeight="false" outlineLevel="0" collapsed="false">
      <c r="A135" s="180" t="s">
        <v>112</v>
      </c>
      <c r="B135" s="181" t="s">
        <v>279</v>
      </c>
      <c r="C135" s="181" t="n">
        <v>150</v>
      </c>
      <c r="D135" s="182" t="n">
        <v>14.224</v>
      </c>
      <c r="E135" s="182" t="n">
        <v>15.877</v>
      </c>
      <c r="F135" s="182" t="n">
        <v>0.784</v>
      </c>
      <c r="G135" s="182" t="n">
        <v>202.813</v>
      </c>
      <c r="H135" s="182" t="n">
        <v>0.078</v>
      </c>
      <c r="I135" s="182"/>
      <c r="J135" s="182" t="n">
        <v>280</v>
      </c>
      <c r="K135" s="182" t="n">
        <v>1.992</v>
      </c>
      <c r="L135" s="182" t="n">
        <v>62.546</v>
      </c>
      <c r="M135" s="182" t="n">
        <v>215.293</v>
      </c>
      <c r="N135" s="182" t="n">
        <v>13.497</v>
      </c>
      <c r="O135" s="182" t="n">
        <v>2.807</v>
      </c>
    </row>
    <row r="136" s="184" customFormat="true" ht="15.6" hidden="false" customHeight="false" outlineLevel="0" collapsed="false">
      <c r="A136" s="180"/>
      <c r="B136" s="181" t="s">
        <v>255</v>
      </c>
      <c r="C136" s="181" t="n">
        <v>200</v>
      </c>
      <c r="D136" s="182" t="n">
        <v>0.16</v>
      </c>
      <c r="E136" s="182" t="n">
        <v>0.16</v>
      </c>
      <c r="F136" s="182" t="n">
        <v>13.9</v>
      </c>
      <c r="G136" s="182" t="n">
        <v>58.701</v>
      </c>
      <c r="H136" s="182" t="n">
        <v>0.012</v>
      </c>
      <c r="I136" s="182" t="n">
        <v>4.01</v>
      </c>
      <c r="J136" s="182" t="n">
        <v>2</v>
      </c>
      <c r="K136" s="182" t="n">
        <v>0.08</v>
      </c>
      <c r="L136" s="182" t="n">
        <v>6.895</v>
      </c>
      <c r="M136" s="182" t="n">
        <v>5.224</v>
      </c>
      <c r="N136" s="182" t="n">
        <v>4.04</v>
      </c>
      <c r="O136" s="182" t="n">
        <v>0.992</v>
      </c>
    </row>
    <row r="137" s="184" customFormat="true" ht="15.6" hidden="false" customHeight="false" outlineLevel="0" collapsed="false">
      <c r="A137" s="180" t="n">
        <v>0</v>
      </c>
      <c r="B137" s="181" t="s">
        <v>277</v>
      </c>
      <c r="C137" s="181" t="n">
        <v>120</v>
      </c>
      <c r="D137" s="182" t="n">
        <v>0.48</v>
      </c>
      <c r="E137" s="182" t="n">
        <v>0.36</v>
      </c>
      <c r="F137" s="182" t="n">
        <v>12.36</v>
      </c>
      <c r="G137" s="182" t="n">
        <v>56.4</v>
      </c>
      <c r="H137" s="182" t="n">
        <v>0.024</v>
      </c>
      <c r="I137" s="182" t="n">
        <v>6</v>
      </c>
      <c r="J137" s="182"/>
      <c r="K137" s="182" t="n">
        <v>0.48</v>
      </c>
      <c r="L137" s="182" t="n">
        <v>22.8</v>
      </c>
      <c r="M137" s="182" t="n">
        <v>19.2</v>
      </c>
      <c r="N137" s="182" t="n">
        <v>14.4</v>
      </c>
      <c r="O137" s="182" t="n">
        <v>2.76</v>
      </c>
    </row>
    <row r="138" s="184" customFormat="true" ht="15.6" hidden="false" customHeight="false" outlineLevel="0" collapsed="false">
      <c r="A138" s="180"/>
      <c r="B138" s="181" t="s">
        <v>18</v>
      </c>
      <c r="C138" s="181" t="n">
        <v>40</v>
      </c>
      <c r="D138" s="182" t="n">
        <v>3.16</v>
      </c>
      <c r="E138" s="182" t="n">
        <v>0.4</v>
      </c>
      <c r="F138" s="182" t="n">
        <v>19.32</v>
      </c>
      <c r="G138" s="182" t="n">
        <v>94</v>
      </c>
      <c r="H138" s="182" t="n">
        <v>0.064</v>
      </c>
      <c r="I138" s="182"/>
      <c r="J138" s="182"/>
      <c r="K138" s="182" t="n">
        <v>0.52</v>
      </c>
      <c r="L138" s="182" t="n">
        <v>9.2</v>
      </c>
      <c r="M138" s="182" t="n">
        <v>34.8</v>
      </c>
      <c r="N138" s="182" t="n">
        <v>13.2</v>
      </c>
      <c r="O138" s="182" t="n">
        <v>0.8</v>
      </c>
    </row>
    <row r="139" s="184" customFormat="true" ht="15.6" hidden="false" customHeight="false" outlineLevel="0" collapsed="false">
      <c r="A139" s="180"/>
      <c r="B139" s="181" t="s">
        <v>249</v>
      </c>
      <c r="C139" s="181" t="n">
        <v>25</v>
      </c>
      <c r="D139" s="182" t="n">
        <v>1.65</v>
      </c>
      <c r="E139" s="182" t="n">
        <v>0.3</v>
      </c>
      <c r="F139" s="182" t="n">
        <v>8.55</v>
      </c>
      <c r="G139" s="182" t="n">
        <v>43.5</v>
      </c>
      <c r="H139" s="182" t="n">
        <v>0.05</v>
      </c>
      <c r="I139" s="182"/>
      <c r="J139" s="182" t="n">
        <v>1.5</v>
      </c>
      <c r="K139" s="182" t="n">
        <v>0.55</v>
      </c>
      <c r="L139" s="182" t="n">
        <v>8.75</v>
      </c>
      <c r="M139" s="182" t="n">
        <v>39.5</v>
      </c>
      <c r="N139" s="182" t="n">
        <v>11.75</v>
      </c>
      <c r="O139" s="182" t="n">
        <v>0.975</v>
      </c>
    </row>
    <row r="140" s="183" customFormat="true" ht="31.2" hidden="false" customHeight="false" outlineLevel="0" collapsed="false">
      <c r="A140" s="180" t="s">
        <v>242</v>
      </c>
      <c r="B140" s="181"/>
      <c r="C140" s="181" t="n">
        <v>605</v>
      </c>
      <c r="D140" s="182" t="n">
        <f aca="false">SUM(D134:D139)</f>
        <v>20.448</v>
      </c>
      <c r="E140" s="182" t="n">
        <f aca="false">SUM(E134:E139)</f>
        <v>20.226</v>
      </c>
      <c r="F140" s="182" t="n">
        <f aca="false">SUM(F134:F139)</f>
        <v>58.126</v>
      </c>
      <c r="G140" s="182" t="n">
        <f aca="false">SUM(G134:G139)</f>
        <v>500.947</v>
      </c>
      <c r="H140" s="182" t="n">
        <f aca="false">SUM(H134:H139)</f>
        <v>0.266</v>
      </c>
      <c r="I140" s="182" t="n">
        <f aca="false">SUM(I134:I139)</f>
        <v>24.11</v>
      </c>
      <c r="J140" s="182" t="n">
        <f aca="false">SUM(J134:J139)</f>
        <v>283.5</v>
      </c>
      <c r="K140" s="182" t="n">
        <f aca="false">SUM(K134:K139)</f>
        <v>5.324</v>
      </c>
      <c r="L140" s="182" t="n">
        <f aca="false">SUM(L134:L139)</f>
        <v>122.151</v>
      </c>
      <c r="M140" s="182" t="n">
        <f aca="false">SUM(M134:M139)</f>
        <v>336.357</v>
      </c>
      <c r="N140" s="182" t="n">
        <f aca="false">SUM(N134:N139)</f>
        <v>69.127</v>
      </c>
      <c r="O140" s="182" t="n">
        <f aca="false">SUM(O134:O139)</f>
        <v>8.912</v>
      </c>
    </row>
    <row r="141" s="184" customFormat="true" ht="31.2" hidden="false" customHeight="false" outlineLevel="0" collapsed="false">
      <c r="A141" s="180" t="s">
        <v>243</v>
      </c>
      <c r="B141" s="181"/>
      <c r="C141" s="181"/>
      <c r="D141" s="182"/>
      <c r="E141" s="182"/>
      <c r="F141" s="182"/>
      <c r="G141" s="182"/>
      <c r="H141" s="182"/>
      <c r="I141" s="182"/>
      <c r="J141" s="182"/>
      <c r="K141" s="182"/>
      <c r="L141" s="182"/>
      <c r="M141" s="182"/>
      <c r="N141" s="182"/>
      <c r="O141" s="182"/>
    </row>
    <row r="142" s="184" customFormat="true" ht="15.6" hidden="false" customHeight="false" outlineLevel="0" collapsed="false">
      <c r="A142" s="180" t="s">
        <v>244</v>
      </c>
      <c r="B142" s="181" t="s">
        <v>245</v>
      </c>
      <c r="C142" s="181" t="n">
        <v>50</v>
      </c>
      <c r="D142" s="182" t="n">
        <v>4.474</v>
      </c>
      <c r="E142" s="182" t="n">
        <v>8.168</v>
      </c>
      <c r="F142" s="182" t="n">
        <v>23.894</v>
      </c>
      <c r="G142" s="182" t="n">
        <v>186.877</v>
      </c>
      <c r="H142" s="182" t="n">
        <v>0.221</v>
      </c>
      <c r="I142" s="182"/>
      <c r="J142" s="182" t="n">
        <v>5</v>
      </c>
      <c r="K142" s="182" t="n">
        <v>2.439</v>
      </c>
      <c r="L142" s="182" t="n">
        <v>123.575</v>
      </c>
      <c r="M142" s="182" t="n">
        <v>92.986</v>
      </c>
      <c r="N142" s="182" t="n">
        <v>35.861</v>
      </c>
      <c r="O142" s="182" t="n">
        <v>1.112</v>
      </c>
    </row>
    <row r="143" s="184" customFormat="true" ht="15.6" hidden="false" customHeight="false" outlineLevel="0" collapsed="false">
      <c r="A143" s="180" t="n">
        <v>0</v>
      </c>
      <c r="B143" s="181" t="s">
        <v>23</v>
      </c>
      <c r="C143" s="181" t="n">
        <v>200</v>
      </c>
      <c r="D143" s="182" t="n">
        <v>1</v>
      </c>
      <c r="E143" s="182" t="n">
        <v>0.2</v>
      </c>
      <c r="F143" s="182" t="n">
        <v>20.2</v>
      </c>
      <c r="G143" s="182" t="n">
        <v>92</v>
      </c>
      <c r="H143" s="182" t="n">
        <v>0.02</v>
      </c>
      <c r="I143" s="182" t="n">
        <v>40</v>
      </c>
      <c r="J143" s="182"/>
      <c r="K143" s="182" t="n">
        <v>0.2</v>
      </c>
      <c r="L143" s="182" t="n">
        <v>14</v>
      </c>
      <c r="M143" s="182" t="n">
        <v>14</v>
      </c>
      <c r="N143" s="182" t="n">
        <v>8</v>
      </c>
      <c r="O143" s="182" t="n">
        <v>2.8</v>
      </c>
    </row>
    <row r="144" s="184" customFormat="true" ht="15.6" hidden="false" customHeight="false" outlineLevel="0" collapsed="false">
      <c r="A144" s="180"/>
      <c r="B144" s="181" t="s">
        <v>24</v>
      </c>
      <c r="C144" s="181" t="n">
        <v>15</v>
      </c>
      <c r="D144" s="182" t="n">
        <v>0.075</v>
      </c>
      <c r="E144" s="182"/>
      <c r="F144" s="182" t="n">
        <v>12</v>
      </c>
      <c r="G144" s="182" t="n">
        <v>48.6</v>
      </c>
      <c r="H144" s="182"/>
      <c r="I144" s="182"/>
      <c r="J144" s="182"/>
      <c r="K144" s="182"/>
      <c r="L144" s="182" t="n">
        <v>3.15</v>
      </c>
      <c r="M144" s="182" t="n">
        <v>1.65</v>
      </c>
      <c r="N144" s="182" t="n">
        <v>1.05</v>
      </c>
      <c r="O144" s="182" t="n">
        <v>0.24</v>
      </c>
    </row>
    <row r="145" s="184" customFormat="true" ht="46.8" hidden="false" customHeight="false" outlineLevel="0" collapsed="false">
      <c r="A145" s="180" t="s">
        <v>246</v>
      </c>
      <c r="B145" s="181"/>
      <c r="C145" s="181" t="n">
        <v>265</v>
      </c>
      <c r="D145" s="182" t="n">
        <v>5.549</v>
      </c>
      <c r="E145" s="182" t="n">
        <v>8.368</v>
      </c>
      <c r="F145" s="182" t="n">
        <v>56.094</v>
      </c>
      <c r="G145" s="182" t="n">
        <v>327.477</v>
      </c>
      <c r="H145" s="182" t="n">
        <v>0.241</v>
      </c>
      <c r="I145" s="182" t="n">
        <v>40</v>
      </c>
      <c r="J145" s="182" t="n">
        <v>5</v>
      </c>
      <c r="K145" s="182" t="n">
        <v>2.639</v>
      </c>
      <c r="L145" s="182" t="n">
        <v>140.725</v>
      </c>
      <c r="M145" s="182" t="n">
        <v>108.636</v>
      </c>
      <c r="N145" s="182" t="n">
        <v>44.911</v>
      </c>
      <c r="O145" s="182" t="n">
        <v>4.152</v>
      </c>
    </row>
    <row r="146" s="184" customFormat="true" ht="15.6" hidden="false" customHeight="false" outlineLevel="0" collapsed="false">
      <c r="A146" s="180" t="s">
        <v>26</v>
      </c>
      <c r="B146" s="181"/>
      <c r="C146" s="181"/>
      <c r="D146" s="182"/>
      <c r="E146" s="182"/>
      <c r="F146" s="182"/>
      <c r="G146" s="182"/>
      <c r="H146" s="182"/>
      <c r="I146" s="182"/>
      <c r="J146" s="182"/>
      <c r="K146" s="182"/>
      <c r="L146" s="182"/>
      <c r="M146" s="182"/>
      <c r="N146" s="182"/>
      <c r="O146" s="182"/>
    </row>
    <row r="147" s="184" customFormat="true" ht="15.6" hidden="false" customHeight="false" outlineLevel="0" collapsed="false">
      <c r="A147" s="180" t="s">
        <v>116</v>
      </c>
      <c r="B147" s="181" t="s">
        <v>280</v>
      </c>
      <c r="C147" s="181" t="n">
        <v>250</v>
      </c>
      <c r="D147" s="182" t="n">
        <v>3.919</v>
      </c>
      <c r="E147" s="182" t="n">
        <v>4.371</v>
      </c>
      <c r="F147" s="182" t="n">
        <v>16.373</v>
      </c>
      <c r="G147" s="182" t="n">
        <v>122.057</v>
      </c>
      <c r="H147" s="182" t="n">
        <v>0.111</v>
      </c>
      <c r="I147" s="182" t="n">
        <v>14.2</v>
      </c>
      <c r="J147" s="182" t="n">
        <v>200</v>
      </c>
      <c r="K147" s="182" t="n">
        <v>2.028</v>
      </c>
      <c r="L147" s="182" t="n">
        <v>41.5</v>
      </c>
      <c r="M147" s="182" t="n">
        <v>97.52</v>
      </c>
      <c r="N147" s="182" t="n">
        <v>34.35</v>
      </c>
      <c r="O147" s="182" t="n">
        <v>1.726</v>
      </c>
    </row>
    <row r="148" s="184" customFormat="true" ht="15.6" hidden="false" customHeight="false" outlineLevel="0" collapsed="false">
      <c r="A148" s="180"/>
      <c r="B148" s="181" t="s">
        <v>281</v>
      </c>
      <c r="C148" s="181" t="n">
        <v>200</v>
      </c>
      <c r="D148" s="182" t="n">
        <v>13.764</v>
      </c>
      <c r="E148" s="182" t="n">
        <v>6.005</v>
      </c>
      <c r="F148" s="182" t="n">
        <v>23.402</v>
      </c>
      <c r="G148" s="182" t="n">
        <v>203.785</v>
      </c>
      <c r="H148" s="182" t="n">
        <v>0.224</v>
      </c>
      <c r="I148" s="182" t="n">
        <v>29.15</v>
      </c>
      <c r="J148" s="182" t="n">
        <v>486.5</v>
      </c>
      <c r="K148" s="182" t="n">
        <v>3.107</v>
      </c>
      <c r="L148" s="182" t="n">
        <v>38.21</v>
      </c>
      <c r="M148" s="182" t="n">
        <v>225.04</v>
      </c>
      <c r="N148" s="182" t="n">
        <v>60.04</v>
      </c>
      <c r="O148" s="182" t="n">
        <v>1.777</v>
      </c>
    </row>
    <row r="149" s="184" customFormat="true" ht="15.6" hidden="false" customHeight="false" outlineLevel="0" collapsed="false">
      <c r="A149" s="180" t="s">
        <v>77</v>
      </c>
      <c r="B149" s="181" t="s">
        <v>128</v>
      </c>
      <c r="C149" s="181" t="n">
        <v>200</v>
      </c>
      <c r="D149" s="182"/>
      <c r="E149" s="182"/>
      <c r="F149" s="182" t="n">
        <v>9.983</v>
      </c>
      <c r="G149" s="182" t="n">
        <v>39.912</v>
      </c>
      <c r="H149" s="182" t="n">
        <v>0.001</v>
      </c>
      <c r="I149" s="182" t="n">
        <v>0.1</v>
      </c>
      <c r="J149" s="182"/>
      <c r="K149" s="182"/>
      <c r="L149" s="182" t="n">
        <v>4.95</v>
      </c>
      <c r="M149" s="182" t="n">
        <v>8.24</v>
      </c>
      <c r="N149" s="182" t="n">
        <v>4.4</v>
      </c>
      <c r="O149" s="182" t="n">
        <v>0.85</v>
      </c>
    </row>
    <row r="150" s="184" customFormat="true" ht="15.6" hidden="false" customHeight="false" outlineLevel="0" collapsed="false">
      <c r="A150" s="180"/>
      <c r="B150" s="181" t="s">
        <v>18</v>
      </c>
      <c r="C150" s="181" t="n">
        <v>40</v>
      </c>
      <c r="D150" s="182" t="n">
        <v>3.16</v>
      </c>
      <c r="E150" s="182" t="n">
        <v>0.4</v>
      </c>
      <c r="F150" s="182" t="n">
        <v>19.32</v>
      </c>
      <c r="G150" s="182" t="n">
        <v>94</v>
      </c>
      <c r="H150" s="182" t="n">
        <v>0.064</v>
      </c>
      <c r="I150" s="182"/>
      <c r="J150" s="182"/>
      <c r="K150" s="182" t="n">
        <v>0.52</v>
      </c>
      <c r="L150" s="182" t="n">
        <v>9.2</v>
      </c>
      <c r="M150" s="182" t="n">
        <v>34.8</v>
      </c>
      <c r="N150" s="182" t="n">
        <v>13.2</v>
      </c>
      <c r="O150" s="182" t="n">
        <v>0.8</v>
      </c>
    </row>
    <row r="151" s="184" customFormat="true" ht="15.6" hidden="false" customHeight="false" outlineLevel="0" collapsed="false">
      <c r="A151" s="180"/>
      <c r="B151" s="181" t="s">
        <v>249</v>
      </c>
      <c r="C151" s="181" t="n">
        <v>40</v>
      </c>
      <c r="D151" s="182" t="n">
        <v>2.64</v>
      </c>
      <c r="E151" s="182" t="n">
        <v>0.48</v>
      </c>
      <c r="F151" s="182" t="n">
        <v>13.68</v>
      </c>
      <c r="G151" s="182" t="n">
        <v>69.6</v>
      </c>
      <c r="H151" s="182" t="n">
        <v>0.08</v>
      </c>
      <c r="I151" s="182"/>
      <c r="J151" s="182" t="n">
        <v>2.4</v>
      </c>
      <c r="K151" s="182" t="n">
        <v>0.88</v>
      </c>
      <c r="L151" s="182" t="n">
        <v>14</v>
      </c>
      <c r="M151" s="182" t="n">
        <v>63.2</v>
      </c>
      <c r="N151" s="182" t="n">
        <v>18.8</v>
      </c>
      <c r="O151" s="182" t="n">
        <v>1.56</v>
      </c>
    </row>
    <row r="152" s="184" customFormat="true" ht="15.6" hidden="false" customHeight="false" outlineLevel="0" collapsed="false">
      <c r="A152" s="180" t="n">
        <v>0</v>
      </c>
      <c r="B152" s="181" t="s">
        <v>23</v>
      </c>
      <c r="C152" s="181" t="n">
        <v>200</v>
      </c>
      <c r="D152" s="182" t="n">
        <v>1</v>
      </c>
      <c r="E152" s="182" t="n">
        <v>0.2</v>
      </c>
      <c r="F152" s="182" t="n">
        <v>20.2</v>
      </c>
      <c r="G152" s="182" t="n">
        <v>92</v>
      </c>
      <c r="H152" s="182" t="n">
        <v>0.02</v>
      </c>
      <c r="I152" s="182" t="n">
        <v>40</v>
      </c>
      <c r="J152" s="182"/>
      <c r="K152" s="182" t="n">
        <v>0.2</v>
      </c>
      <c r="L152" s="182" t="n">
        <v>14</v>
      </c>
      <c r="M152" s="182" t="n">
        <v>14</v>
      </c>
      <c r="N152" s="182" t="n">
        <v>8</v>
      </c>
      <c r="O152" s="182" t="n">
        <v>2.8</v>
      </c>
    </row>
    <row r="153" s="184" customFormat="true" ht="15.6" hidden="false" customHeight="false" outlineLevel="0" collapsed="false">
      <c r="A153" s="180"/>
      <c r="B153" s="181"/>
      <c r="C153" s="181"/>
      <c r="D153" s="182"/>
      <c r="E153" s="182"/>
      <c r="F153" s="182"/>
      <c r="G153" s="182"/>
      <c r="H153" s="182"/>
      <c r="I153" s="182"/>
      <c r="J153" s="182"/>
      <c r="K153" s="182"/>
      <c r="L153" s="182"/>
      <c r="M153" s="182"/>
      <c r="N153" s="182"/>
      <c r="O153" s="182"/>
    </row>
    <row r="154" s="184" customFormat="true" ht="31.2" hidden="false" customHeight="false" outlineLevel="0" collapsed="false">
      <c r="A154" s="180" t="s">
        <v>38</v>
      </c>
      <c r="B154" s="181"/>
      <c r="C154" s="181" t="n">
        <f aca="false">SUM(C147:C153)</f>
        <v>930</v>
      </c>
      <c r="D154" s="182" t="n">
        <f aca="false">SUM(D147:D153)</f>
        <v>24.483</v>
      </c>
      <c r="E154" s="182" t="n">
        <f aca="false">SUM(E147:E153)</f>
        <v>11.456</v>
      </c>
      <c r="F154" s="182" t="n">
        <f aca="false">SUM(F147:F153)</f>
        <v>102.958</v>
      </c>
      <c r="G154" s="182" t="n">
        <f aca="false">SUM(G147:G153)</f>
        <v>621.354</v>
      </c>
      <c r="H154" s="182" t="n">
        <f aca="false">SUM(H147:H153)</f>
        <v>0.5</v>
      </c>
      <c r="I154" s="182" t="n">
        <f aca="false">SUM(I147:I153)</f>
        <v>83.45</v>
      </c>
      <c r="J154" s="182" t="n">
        <f aca="false">SUM(J147:J153)</f>
        <v>688.9</v>
      </c>
      <c r="K154" s="182" t="n">
        <f aca="false">SUM(K147:K153)</f>
        <v>6.735</v>
      </c>
      <c r="L154" s="182" t="n">
        <f aca="false">SUM(L147:L153)</f>
        <v>121.86</v>
      </c>
      <c r="M154" s="182" t="n">
        <f aca="false">SUM(M147:M153)</f>
        <v>442.8</v>
      </c>
      <c r="N154" s="182" t="n">
        <f aca="false">SUM(N147:N153)</f>
        <v>138.79</v>
      </c>
      <c r="O154" s="182" t="n">
        <f aca="false">SUM(O147:O153)</f>
        <v>9.513</v>
      </c>
    </row>
    <row r="155" s="184" customFormat="true" ht="15.6" hidden="false" customHeight="false" outlineLevel="0" collapsed="false">
      <c r="A155" s="180" t="s">
        <v>40</v>
      </c>
      <c r="B155" s="181"/>
      <c r="C155" s="181"/>
      <c r="D155" s="182"/>
      <c r="E155" s="182"/>
      <c r="F155" s="182"/>
      <c r="G155" s="182"/>
      <c r="H155" s="182"/>
      <c r="I155" s="182"/>
      <c r="J155" s="182"/>
      <c r="K155" s="182"/>
      <c r="L155" s="182"/>
      <c r="M155" s="182"/>
      <c r="N155" s="182"/>
      <c r="O155" s="182"/>
    </row>
    <row r="156" s="184" customFormat="true" ht="15.6" hidden="false" customHeight="false" outlineLevel="0" collapsed="false">
      <c r="A156" s="180" t="s">
        <v>244</v>
      </c>
      <c r="B156" s="181" t="s">
        <v>245</v>
      </c>
      <c r="C156" s="181" t="n">
        <v>50</v>
      </c>
      <c r="D156" s="182" t="n">
        <v>4.474</v>
      </c>
      <c r="E156" s="182" t="n">
        <v>8.168</v>
      </c>
      <c r="F156" s="182" t="n">
        <v>23.894</v>
      </c>
      <c r="G156" s="182" t="n">
        <v>186.877</v>
      </c>
      <c r="H156" s="182" t="n">
        <v>0.221</v>
      </c>
      <c r="I156" s="182"/>
      <c r="J156" s="182" t="n">
        <v>5</v>
      </c>
      <c r="K156" s="182" t="n">
        <v>2.439</v>
      </c>
      <c r="L156" s="182" t="n">
        <v>123.575</v>
      </c>
      <c r="M156" s="182" t="n">
        <v>92.986</v>
      </c>
      <c r="N156" s="182" t="n">
        <v>35.861</v>
      </c>
      <c r="O156" s="182" t="n">
        <v>1.112</v>
      </c>
    </row>
    <row r="157" s="184" customFormat="true" ht="15.6" hidden="false" customHeight="false" outlineLevel="0" collapsed="false">
      <c r="A157" s="180" t="s">
        <v>250</v>
      </c>
      <c r="B157" s="181" t="s">
        <v>251</v>
      </c>
      <c r="C157" s="181" t="n">
        <v>200</v>
      </c>
      <c r="D157" s="182" t="n">
        <v>0.456</v>
      </c>
      <c r="E157" s="182" t="n">
        <v>0.152</v>
      </c>
      <c r="F157" s="182" t="n">
        <v>15.116</v>
      </c>
      <c r="G157" s="182" t="n">
        <v>69.14</v>
      </c>
      <c r="H157" s="182" t="n">
        <v>0.018</v>
      </c>
      <c r="I157" s="182" t="n">
        <v>80</v>
      </c>
      <c r="J157" s="182" t="n">
        <v>65.36</v>
      </c>
      <c r="K157" s="182" t="n">
        <v>0.344</v>
      </c>
      <c r="L157" s="182" t="n">
        <v>11.2</v>
      </c>
      <c r="M157" s="182" t="n">
        <v>11.68</v>
      </c>
      <c r="N157" s="182" t="n">
        <v>4.72</v>
      </c>
      <c r="O157" s="182" t="n">
        <v>0.498</v>
      </c>
    </row>
    <row r="158" s="184" customFormat="true" ht="15.6" hidden="false" customHeight="false" outlineLevel="0" collapsed="false">
      <c r="A158" s="180"/>
      <c r="B158" s="181" t="s">
        <v>24</v>
      </c>
      <c r="C158" s="181" t="n">
        <v>15</v>
      </c>
      <c r="D158" s="182" t="n">
        <v>0.075</v>
      </c>
      <c r="E158" s="182"/>
      <c r="F158" s="182" t="n">
        <v>12</v>
      </c>
      <c r="G158" s="182" t="n">
        <v>48.6</v>
      </c>
      <c r="H158" s="182"/>
      <c r="I158" s="182"/>
      <c r="J158" s="182"/>
      <c r="K158" s="182"/>
      <c r="L158" s="182" t="n">
        <v>3.15</v>
      </c>
      <c r="M158" s="182" t="n">
        <v>1.65</v>
      </c>
      <c r="N158" s="182" t="n">
        <v>1.05</v>
      </c>
      <c r="O158" s="182" t="n">
        <v>0.24</v>
      </c>
    </row>
    <row r="159" s="184" customFormat="true" ht="31.2" hidden="false" customHeight="false" outlineLevel="0" collapsed="false">
      <c r="A159" s="180" t="s">
        <v>43</v>
      </c>
      <c r="B159" s="181"/>
      <c r="C159" s="181" t="n">
        <f aca="false">SUM(C156:C158)</f>
        <v>265</v>
      </c>
      <c r="D159" s="182" t="n">
        <f aca="false">SUM(D156:D158)</f>
        <v>5.005</v>
      </c>
      <c r="E159" s="182" t="n">
        <f aca="false">SUM(E156:E158)</f>
        <v>8.32</v>
      </c>
      <c r="F159" s="182" t="n">
        <f aca="false">SUM(F156:F158)</f>
        <v>51.01</v>
      </c>
      <c r="G159" s="182" t="n">
        <f aca="false">SUM(G156:G158)</f>
        <v>304.617</v>
      </c>
      <c r="H159" s="182" t="n">
        <f aca="false">SUM(H156:H158)</f>
        <v>0.239</v>
      </c>
      <c r="I159" s="182" t="n">
        <f aca="false">SUM(I156:I158)</f>
        <v>80</v>
      </c>
      <c r="J159" s="182" t="n">
        <f aca="false">SUM(J156:J158)</f>
        <v>70.36</v>
      </c>
      <c r="K159" s="182" t="n">
        <f aca="false">SUM(K156:K158)</f>
        <v>2.783</v>
      </c>
      <c r="L159" s="182" t="n">
        <f aca="false">SUM(L156:L158)</f>
        <v>137.925</v>
      </c>
      <c r="M159" s="182" t="n">
        <f aca="false">SUM(M156:M158)</f>
        <v>106.316</v>
      </c>
      <c r="N159" s="182" t="n">
        <f aca="false">SUM(N156:N158)</f>
        <v>41.631</v>
      </c>
      <c r="O159" s="182" t="n">
        <f aca="false">SUM(O156:O158)</f>
        <v>1.85</v>
      </c>
    </row>
    <row r="160" s="184" customFormat="true" ht="31.2" hidden="false" customHeight="false" outlineLevel="0" collapsed="false">
      <c r="A160" s="180" t="s">
        <v>282</v>
      </c>
      <c r="B160" s="181"/>
      <c r="C160" s="181" t="n">
        <f aca="false">C159+C154+C145+C140</f>
        <v>2065</v>
      </c>
      <c r="D160" s="182" t="n">
        <f aca="false">D159+D154+D145+D140</f>
        <v>55.485</v>
      </c>
      <c r="E160" s="182" t="n">
        <f aca="false">E159+E154+E145+E140</f>
        <v>48.37</v>
      </c>
      <c r="F160" s="182" t="n">
        <f aca="false">F159+F154+F145+F140</f>
        <v>268.188</v>
      </c>
      <c r="G160" s="182" t="n">
        <f aca="false">G159+G154+G145+G140</f>
        <v>1754.395</v>
      </c>
      <c r="H160" s="182" t="n">
        <f aca="false">H159+H154+H145+H140</f>
        <v>1.246</v>
      </c>
      <c r="I160" s="182" t="n">
        <f aca="false">I159+I154+I145+I140</f>
        <v>227.56</v>
      </c>
      <c r="J160" s="182" t="n">
        <f aca="false">J159+J154+J145+J140</f>
        <v>1047.76</v>
      </c>
      <c r="K160" s="182" t="n">
        <f aca="false">K159+K154+K145+K140</f>
        <v>17.481</v>
      </c>
      <c r="L160" s="182" t="n">
        <f aca="false">L159+L154+L145+L140</f>
        <v>522.661</v>
      </c>
      <c r="M160" s="182" t="n">
        <f aca="false">M159+M154+M145+M140</f>
        <v>994.109</v>
      </c>
      <c r="N160" s="182" t="n">
        <f aca="false">N159+N154+N145+N140</f>
        <v>294.459</v>
      </c>
      <c r="O160" s="182" t="n">
        <f aca="false">O159+O154+O145+O140</f>
        <v>24.427</v>
      </c>
    </row>
    <row r="161" s="184" customFormat="true" ht="62.4" hidden="false" customHeight="false" outlineLevel="0" collapsed="false">
      <c r="A161" s="180" t="s">
        <v>122</v>
      </c>
      <c r="B161" s="181"/>
      <c r="C161" s="181"/>
      <c r="D161" s="182"/>
      <c r="E161" s="182"/>
      <c r="F161" s="182"/>
      <c r="G161" s="182"/>
      <c r="H161" s="182"/>
      <c r="I161" s="182"/>
      <c r="J161" s="182"/>
      <c r="K161" s="182"/>
      <c r="L161" s="182"/>
      <c r="M161" s="182"/>
      <c r="N161" s="182"/>
      <c r="O161" s="182"/>
    </row>
    <row r="162" s="184" customFormat="true" ht="15.6" hidden="false" customHeight="false" outlineLevel="0" collapsed="false">
      <c r="A162" s="180" t="s">
        <v>3</v>
      </c>
      <c r="B162" s="181" t="s">
        <v>4</v>
      </c>
      <c r="C162" s="181" t="s">
        <v>5</v>
      </c>
      <c r="D162" s="182" t="s">
        <v>220</v>
      </c>
      <c r="E162" s="182"/>
      <c r="F162" s="182"/>
      <c r="G162" s="182" t="s">
        <v>221</v>
      </c>
      <c r="H162" s="182" t="s">
        <v>222</v>
      </c>
      <c r="I162" s="182"/>
      <c r="J162" s="182"/>
      <c r="K162" s="182"/>
      <c r="L162" s="182" t="s">
        <v>223</v>
      </c>
      <c r="M162" s="182"/>
      <c r="N162" s="182"/>
      <c r="O162" s="182"/>
    </row>
    <row r="163" s="184" customFormat="true" ht="15.6" hidden="false" customHeight="false" outlineLevel="0" collapsed="false">
      <c r="A163" s="180"/>
      <c r="B163" s="181"/>
      <c r="C163" s="181"/>
      <c r="D163" s="182" t="s">
        <v>224</v>
      </c>
      <c r="E163" s="182" t="s">
        <v>225</v>
      </c>
      <c r="F163" s="182" t="s">
        <v>226</v>
      </c>
      <c r="G163" s="182"/>
      <c r="H163" s="182" t="s">
        <v>227</v>
      </c>
      <c r="I163" s="182" t="s">
        <v>228</v>
      </c>
      <c r="J163" s="182" t="s">
        <v>229</v>
      </c>
      <c r="K163" s="182" t="s">
        <v>230</v>
      </c>
      <c r="L163" s="182" t="s">
        <v>231</v>
      </c>
      <c r="M163" s="182" t="s">
        <v>232</v>
      </c>
      <c r="N163" s="182" t="s">
        <v>233</v>
      </c>
      <c r="O163" s="182" t="s">
        <v>234</v>
      </c>
    </row>
    <row r="164" s="184" customFormat="true" ht="15.6" hidden="false" customHeight="false" outlineLevel="0" collapsed="false">
      <c r="A164" s="180" t="s">
        <v>236</v>
      </c>
      <c r="B164" s="181"/>
      <c r="C164" s="181"/>
      <c r="D164" s="182"/>
      <c r="E164" s="182"/>
      <c r="F164" s="182"/>
      <c r="G164" s="182"/>
      <c r="H164" s="182"/>
      <c r="I164" s="182"/>
      <c r="J164" s="182"/>
      <c r="K164" s="182"/>
      <c r="L164" s="182"/>
      <c r="M164" s="182"/>
      <c r="N164" s="182"/>
      <c r="O164" s="182"/>
    </row>
    <row r="165" s="184" customFormat="true" ht="15.6" hidden="false" customHeight="false" outlineLevel="0" collapsed="false">
      <c r="A165" s="180" t="s">
        <v>46</v>
      </c>
      <c r="B165" s="181" t="s">
        <v>258</v>
      </c>
      <c r="C165" s="181" t="n">
        <v>60</v>
      </c>
      <c r="D165" s="182" t="n">
        <v>0.42</v>
      </c>
      <c r="E165" s="182" t="n">
        <v>0.06</v>
      </c>
      <c r="F165" s="182" t="n">
        <v>1.14</v>
      </c>
      <c r="G165" s="182" t="n">
        <v>6.6</v>
      </c>
      <c r="H165" s="182" t="n">
        <v>0.018</v>
      </c>
      <c r="I165" s="182" t="n">
        <v>4.2</v>
      </c>
      <c r="J165" s="182"/>
      <c r="K165" s="182" t="n">
        <v>0.06</v>
      </c>
      <c r="L165" s="182" t="n">
        <v>10.2</v>
      </c>
      <c r="M165" s="182" t="n">
        <v>18</v>
      </c>
      <c r="N165" s="182" t="n">
        <v>8.4</v>
      </c>
      <c r="O165" s="182" t="n">
        <v>0.3</v>
      </c>
    </row>
    <row r="166" s="184" customFormat="true" ht="15.6" hidden="false" customHeight="false" outlineLevel="0" collapsed="false">
      <c r="A166" s="180" t="s">
        <v>9</v>
      </c>
      <c r="B166" s="181" t="s">
        <v>267</v>
      </c>
      <c r="C166" s="181" t="n">
        <v>90</v>
      </c>
      <c r="D166" s="182" t="n">
        <v>16.343</v>
      </c>
      <c r="E166" s="182" t="n">
        <v>16.547</v>
      </c>
      <c r="F166" s="182" t="n">
        <v>14.286</v>
      </c>
      <c r="G166" s="182" t="n">
        <v>271.349</v>
      </c>
      <c r="H166" s="182" t="n">
        <v>0.127</v>
      </c>
      <c r="I166" s="182" t="n">
        <v>0.528</v>
      </c>
      <c r="J166" s="182"/>
      <c r="K166" s="182" t="n">
        <v>4.682</v>
      </c>
      <c r="L166" s="182" t="n">
        <v>19.9</v>
      </c>
      <c r="M166" s="182" t="n">
        <v>26.13</v>
      </c>
      <c r="N166" s="182" t="n">
        <v>26.34</v>
      </c>
      <c r="O166" s="182" t="n">
        <v>2.815</v>
      </c>
    </row>
    <row r="167" s="184" customFormat="true" ht="15.6" hidden="false" customHeight="false" outlineLevel="0" collapsed="false">
      <c r="A167" s="180" t="s">
        <v>127</v>
      </c>
      <c r="B167" s="181" t="s">
        <v>86</v>
      </c>
      <c r="C167" s="181" t="n">
        <v>160</v>
      </c>
      <c r="D167" s="182" t="n">
        <v>2.537</v>
      </c>
      <c r="E167" s="182" t="n">
        <v>8.375</v>
      </c>
      <c r="F167" s="182" t="n">
        <v>19.632</v>
      </c>
      <c r="G167" s="182" t="n">
        <v>164.968</v>
      </c>
      <c r="H167" s="182" t="n">
        <v>0.135</v>
      </c>
      <c r="I167" s="182" t="n">
        <v>19.05</v>
      </c>
      <c r="J167" s="182" t="n">
        <v>720</v>
      </c>
      <c r="K167" s="182" t="n">
        <v>3.83</v>
      </c>
      <c r="L167" s="182" t="n">
        <v>25.776</v>
      </c>
      <c r="M167" s="182" t="n">
        <v>75.432</v>
      </c>
      <c r="N167" s="182" t="n">
        <v>34.444</v>
      </c>
      <c r="O167" s="182" t="n">
        <v>1.143</v>
      </c>
    </row>
    <row r="168" s="184" customFormat="true" ht="15.6" hidden="false" customHeight="false" outlineLevel="0" collapsed="false">
      <c r="A168" s="180" t="s">
        <v>77</v>
      </c>
      <c r="B168" s="181" t="s">
        <v>128</v>
      </c>
      <c r="C168" s="181" t="n">
        <v>200</v>
      </c>
      <c r="D168" s="182"/>
      <c r="E168" s="182"/>
      <c r="F168" s="182" t="n">
        <v>9.983</v>
      </c>
      <c r="G168" s="182" t="n">
        <v>39.912</v>
      </c>
      <c r="H168" s="182" t="n">
        <v>0.001</v>
      </c>
      <c r="I168" s="182" t="n">
        <v>0.1</v>
      </c>
      <c r="J168" s="182"/>
      <c r="K168" s="182"/>
      <c r="L168" s="182" t="n">
        <v>4.95</v>
      </c>
      <c r="M168" s="182" t="n">
        <v>8.24</v>
      </c>
      <c r="N168" s="182" t="n">
        <v>4.4</v>
      </c>
      <c r="O168" s="182" t="n">
        <v>0.85</v>
      </c>
    </row>
    <row r="169" s="184" customFormat="true" ht="15.6" hidden="false" customHeight="false" outlineLevel="0" collapsed="false">
      <c r="A169" s="180"/>
      <c r="B169" s="181" t="s">
        <v>18</v>
      </c>
      <c r="C169" s="181" t="n">
        <v>40</v>
      </c>
      <c r="D169" s="182" t="n">
        <v>3.16</v>
      </c>
      <c r="E169" s="182" t="n">
        <v>0.4</v>
      </c>
      <c r="F169" s="182" t="n">
        <v>19.32</v>
      </c>
      <c r="G169" s="182" t="n">
        <v>94</v>
      </c>
      <c r="H169" s="182" t="n">
        <v>0.064</v>
      </c>
      <c r="I169" s="182"/>
      <c r="J169" s="182"/>
      <c r="K169" s="182" t="n">
        <v>0.52</v>
      </c>
      <c r="L169" s="182" t="n">
        <v>9.2</v>
      </c>
      <c r="M169" s="182" t="n">
        <v>34.8</v>
      </c>
      <c r="N169" s="182" t="n">
        <v>13.2</v>
      </c>
      <c r="O169" s="182" t="n">
        <v>0.8</v>
      </c>
    </row>
    <row r="170" s="184" customFormat="true" ht="15.6" hidden="false" customHeight="false" outlineLevel="0" collapsed="false">
      <c r="A170" s="180"/>
      <c r="B170" s="181" t="s">
        <v>249</v>
      </c>
      <c r="C170" s="181" t="n">
        <v>25</v>
      </c>
      <c r="D170" s="182" t="n">
        <v>1.65</v>
      </c>
      <c r="E170" s="182" t="n">
        <v>0.3</v>
      </c>
      <c r="F170" s="182" t="n">
        <v>8.55</v>
      </c>
      <c r="G170" s="182" t="n">
        <v>43.5</v>
      </c>
      <c r="H170" s="182" t="n">
        <v>0.05</v>
      </c>
      <c r="I170" s="182"/>
      <c r="J170" s="182" t="n">
        <v>1.5</v>
      </c>
      <c r="K170" s="182" t="n">
        <v>0.55</v>
      </c>
      <c r="L170" s="182" t="n">
        <v>8.75</v>
      </c>
      <c r="M170" s="182" t="n">
        <v>39.5</v>
      </c>
      <c r="N170" s="182" t="n">
        <v>11.75</v>
      </c>
      <c r="O170" s="182" t="n">
        <v>0.975</v>
      </c>
    </row>
    <row r="171" s="184" customFormat="true" ht="15.6" hidden="false" customHeight="false" outlineLevel="0" collapsed="false">
      <c r="A171" s="180" t="n">
        <v>0</v>
      </c>
      <c r="B171" s="181" t="s">
        <v>23</v>
      </c>
      <c r="C171" s="181" t="n">
        <v>200</v>
      </c>
      <c r="D171" s="182" t="n">
        <v>1</v>
      </c>
      <c r="E171" s="182" t="n">
        <v>0.2</v>
      </c>
      <c r="F171" s="182" t="n">
        <v>20.2</v>
      </c>
      <c r="G171" s="182" t="n">
        <v>92</v>
      </c>
      <c r="H171" s="182" t="n">
        <v>0.02</v>
      </c>
      <c r="I171" s="182" t="n">
        <v>40</v>
      </c>
      <c r="J171" s="182"/>
      <c r="K171" s="182" t="n">
        <v>0.2</v>
      </c>
      <c r="L171" s="182" t="n">
        <v>14</v>
      </c>
      <c r="M171" s="182" t="n">
        <v>14</v>
      </c>
      <c r="N171" s="182" t="n">
        <v>8</v>
      </c>
      <c r="O171" s="182" t="n">
        <v>2.8</v>
      </c>
    </row>
    <row r="172" s="183" customFormat="true" ht="31.2" hidden="false" customHeight="false" outlineLevel="0" collapsed="false">
      <c r="A172" s="180" t="s">
        <v>242</v>
      </c>
      <c r="B172" s="181"/>
      <c r="C172" s="181" t="n">
        <v>775</v>
      </c>
      <c r="D172" s="182" t="n">
        <v>25.11</v>
      </c>
      <c r="E172" s="182" t="n">
        <v>25.882</v>
      </c>
      <c r="F172" s="182" t="n">
        <v>93.111</v>
      </c>
      <c r="G172" s="182" t="n">
        <v>712.329</v>
      </c>
      <c r="H172" s="182" t="n">
        <v>0.415</v>
      </c>
      <c r="I172" s="182" t="n">
        <v>63.878</v>
      </c>
      <c r="J172" s="182" t="n">
        <v>721.5</v>
      </c>
      <c r="K172" s="182" t="n">
        <v>9.842</v>
      </c>
      <c r="L172" s="182" t="n">
        <v>92.776</v>
      </c>
      <c r="M172" s="182" t="n">
        <v>216.102</v>
      </c>
      <c r="N172" s="182" t="n">
        <v>106.534</v>
      </c>
      <c r="O172" s="182" t="n">
        <v>9.683</v>
      </c>
    </row>
    <row r="173" s="184" customFormat="true" ht="31.2" hidden="false" customHeight="false" outlineLevel="0" collapsed="false">
      <c r="A173" s="180" t="s">
        <v>243</v>
      </c>
      <c r="B173" s="181"/>
      <c r="C173" s="181"/>
      <c r="D173" s="182"/>
      <c r="E173" s="182"/>
      <c r="F173" s="182"/>
      <c r="G173" s="182"/>
      <c r="H173" s="182"/>
      <c r="I173" s="182"/>
      <c r="J173" s="182"/>
      <c r="K173" s="182"/>
      <c r="L173" s="182"/>
      <c r="M173" s="182"/>
      <c r="N173" s="182"/>
      <c r="O173" s="182"/>
    </row>
    <row r="174" s="184" customFormat="true" ht="15.6" hidden="false" customHeight="false" outlineLevel="0" collapsed="false">
      <c r="A174" s="180" t="s">
        <v>244</v>
      </c>
      <c r="B174" s="181" t="s">
        <v>245</v>
      </c>
      <c r="C174" s="181" t="n">
        <v>50</v>
      </c>
      <c r="D174" s="182" t="n">
        <v>4.474</v>
      </c>
      <c r="E174" s="182" t="n">
        <v>8.168</v>
      </c>
      <c r="F174" s="182" t="n">
        <v>23.894</v>
      </c>
      <c r="G174" s="182" t="n">
        <v>186.877</v>
      </c>
      <c r="H174" s="182" t="n">
        <v>0.221</v>
      </c>
      <c r="I174" s="182"/>
      <c r="J174" s="182" t="n">
        <v>5</v>
      </c>
      <c r="K174" s="182" t="n">
        <v>2.439</v>
      </c>
      <c r="L174" s="182" t="n">
        <v>123.575</v>
      </c>
      <c r="M174" s="182" t="n">
        <v>92.986</v>
      </c>
      <c r="N174" s="182" t="n">
        <v>35.861</v>
      </c>
      <c r="O174" s="182" t="n">
        <v>1.112</v>
      </c>
    </row>
    <row r="175" s="184" customFormat="true" ht="15.6" hidden="false" customHeight="false" outlineLevel="0" collapsed="false">
      <c r="A175" s="180" t="n">
        <v>0</v>
      </c>
      <c r="B175" s="181" t="s">
        <v>23</v>
      </c>
      <c r="C175" s="181" t="n">
        <v>200</v>
      </c>
      <c r="D175" s="182" t="n">
        <v>1</v>
      </c>
      <c r="E175" s="182" t="n">
        <v>0.2</v>
      </c>
      <c r="F175" s="182" t="n">
        <v>20.2</v>
      </c>
      <c r="G175" s="182" t="n">
        <v>92</v>
      </c>
      <c r="H175" s="182" t="n">
        <v>0.02</v>
      </c>
      <c r="I175" s="182" t="n">
        <v>40</v>
      </c>
      <c r="J175" s="182"/>
      <c r="K175" s="182" t="n">
        <v>0.2</v>
      </c>
      <c r="L175" s="182" t="n">
        <v>14</v>
      </c>
      <c r="M175" s="182" t="n">
        <v>14</v>
      </c>
      <c r="N175" s="182" t="n">
        <v>8</v>
      </c>
      <c r="O175" s="182" t="n">
        <v>2.8</v>
      </c>
    </row>
    <row r="176" s="184" customFormat="true" ht="15.6" hidden="false" customHeight="false" outlineLevel="0" collapsed="false">
      <c r="A176" s="180"/>
      <c r="B176" s="181" t="s">
        <v>24</v>
      </c>
      <c r="C176" s="181" t="n">
        <v>15</v>
      </c>
      <c r="D176" s="182" t="n">
        <v>0.075</v>
      </c>
      <c r="E176" s="182"/>
      <c r="F176" s="182" t="n">
        <v>12</v>
      </c>
      <c r="G176" s="182" t="n">
        <v>48.6</v>
      </c>
      <c r="H176" s="182"/>
      <c r="I176" s="182"/>
      <c r="J176" s="182"/>
      <c r="K176" s="182"/>
      <c r="L176" s="182" t="n">
        <v>3.15</v>
      </c>
      <c r="M176" s="182" t="n">
        <v>1.65</v>
      </c>
      <c r="N176" s="182" t="n">
        <v>1.05</v>
      </c>
      <c r="O176" s="182" t="n">
        <v>0.24</v>
      </c>
    </row>
    <row r="177" s="184" customFormat="true" ht="46.8" hidden="false" customHeight="false" outlineLevel="0" collapsed="false">
      <c r="A177" s="180" t="s">
        <v>246</v>
      </c>
      <c r="B177" s="181"/>
      <c r="C177" s="181" t="n">
        <v>265</v>
      </c>
      <c r="D177" s="182" t="n">
        <v>5.549</v>
      </c>
      <c r="E177" s="182" t="n">
        <v>8.368</v>
      </c>
      <c r="F177" s="182" t="n">
        <v>56.094</v>
      </c>
      <c r="G177" s="182" t="n">
        <v>327.477</v>
      </c>
      <c r="H177" s="182" t="n">
        <v>0.241</v>
      </c>
      <c r="I177" s="182" t="n">
        <v>40</v>
      </c>
      <c r="J177" s="182" t="n">
        <v>5</v>
      </c>
      <c r="K177" s="182" t="n">
        <v>2.639</v>
      </c>
      <c r="L177" s="182" t="n">
        <v>140.725</v>
      </c>
      <c r="M177" s="182" t="n">
        <v>108.636</v>
      </c>
      <c r="N177" s="182" t="n">
        <v>44.911</v>
      </c>
      <c r="O177" s="182" t="n">
        <v>4.152</v>
      </c>
    </row>
    <row r="178" s="184" customFormat="true" ht="15.6" hidden="false" customHeight="false" outlineLevel="0" collapsed="false">
      <c r="A178" s="180" t="s">
        <v>26</v>
      </c>
      <c r="B178" s="181"/>
      <c r="C178" s="181"/>
      <c r="D178" s="182"/>
      <c r="E178" s="182"/>
      <c r="F178" s="182"/>
      <c r="G178" s="182"/>
      <c r="H178" s="182"/>
      <c r="I178" s="182"/>
      <c r="J178" s="182"/>
      <c r="K178" s="182"/>
      <c r="L178" s="182"/>
      <c r="M178" s="182"/>
      <c r="N178" s="182"/>
      <c r="O178" s="182"/>
    </row>
    <row r="179" s="184" customFormat="true" ht="15.6" hidden="false" customHeight="false" outlineLevel="0" collapsed="false">
      <c r="A179" s="180" t="s">
        <v>133</v>
      </c>
      <c r="B179" s="181" t="s">
        <v>132</v>
      </c>
      <c r="C179" s="181" t="n">
        <v>250</v>
      </c>
      <c r="D179" s="182" t="n">
        <v>1.847</v>
      </c>
      <c r="E179" s="182" t="n">
        <v>5.259</v>
      </c>
      <c r="F179" s="182" t="n">
        <v>11.055</v>
      </c>
      <c r="G179" s="182" t="n">
        <v>99.455</v>
      </c>
      <c r="H179" s="182" t="n">
        <v>0.085</v>
      </c>
      <c r="I179" s="182" t="n">
        <v>21.2</v>
      </c>
      <c r="J179" s="182" t="n">
        <v>203.5</v>
      </c>
      <c r="K179" s="182" t="n">
        <v>2.344</v>
      </c>
      <c r="L179" s="182" t="n">
        <v>25.48</v>
      </c>
      <c r="M179" s="182" t="n">
        <v>51.69</v>
      </c>
      <c r="N179" s="182" t="n">
        <v>21.59</v>
      </c>
      <c r="O179" s="182" t="n">
        <v>0.798</v>
      </c>
    </row>
    <row r="180" s="184" customFormat="true" ht="15.6" hidden="false" customHeight="false" outlineLevel="0" collapsed="false">
      <c r="A180" s="180" t="s">
        <v>112</v>
      </c>
      <c r="B180" s="181" t="s">
        <v>279</v>
      </c>
      <c r="C180" s="181" t="n">
        <v>150</v>
      </c>
      <c r="D180" s="182" t="n">
        <v>14.224</v>
      </c>
      <c r="E180" s="182" t="n">
        <v>15.877</v>
      </c>
      <c r="F180" s="182" t="n">
        <v>0.784</v>
      </c>
      <c r="G180" s="182" t="n">
        <v>202.813</v>
      </c>
      <c r="H180" s="182" t="n">
        <v>0.078</v>
      </c>
      <c r="I180" s="182"/>
      <c r="J180" s="182" t="n">
        <v>280</v>
      </c>
      <c r="K180" s="182" t="n">
        <v>1.992</v>
      </c>
      <c r="L180" s="182" t="n">
        <v>62.546</v>
      </c>
      <c r="M180" s="182" t="n">
        <v>215.293</v>
      </c>
      <c r="N180" s="182" t="n">
        <v>13.497</v>
      </c>
      <c r="O180" s="182" t="n">
        <v>2.807</v>
      </c>
    </row>
    <row r="181" s="184" customFormat="true" ht="15.6" hidden="false" customHeight="false" outlineLevel="0" collapsed="false">
      <c r="A181" s="180"/>
      <c r="B181" s="181" t="s">
        <v>283</v>
      </c>
      <c r="C181" s="181" t="n">
        <v>60</v>
      </c>
      <c r="D181" s="182" t="n">
        <v>1.86</v>
      </c>
      <c r="E181" s="182" t="n">
        <v>0.12</v>
      </c>
      <c r="F181" s="182" t="n">
        <v>3.9</v>
      </c>
      <c r="G181" s="182" t="n">
        <v>24</v>
      </c>
      <c r="H181" s="182" t="n">
        <v>0.066</v>
      </c>
      <c r="I181" s="182" t="n">
        <v>6</v>
      </c>
      <c r="J181" s="182" t="n">
        <v>30</v>
      </c>
      <c r="K181" s="182" t="n">
        <v>0.12</v>
      </c>
      <c r="L181" s="182" t="n">
        <v>12</v>
      </c>
      <c r="M181" s="182" t="n">
        <v>37.2</v>
      </c>
      <c r="N181" s="182" t="n">
        <v>12.6</v>
      </c>
      <c r="O181" s="182" t="n">
        <v>0.42</v>
      </c>
    </row>
    <row r="182" s="184" customFormat="true" ht="15.6" hidden="false" customHeight="false" outlineLevel="0" collapsed="false">
      <c r="A182" s="180" t="n">
        <v>0</v>
      </c>
      <c r="B182" s="181" t="s">
        <v>23</v>
      </c>
      <c r="C182" s="181" t="n">
        <v>200</v>
      </c>
      <c r="D182" s="182" t="n">
        <v>1</v>
      </c>
      <c r="E182" s="182" t="n">
        <v>0.2</v>
      </c>
      <c r="F182" s="182" t="n">
        <v>20.2</v>
      </c>
      <c r="G182" s="182" t="n">
        <v>92</v>
      </c>
      <c r="H182" s="182" t="n">
        <v>0.02</v>
      </c>
      <c r="I182" s="182" t="n">
        <v>40</v>
      </c>
      <c r="J182" s="182"/>
      <c r="K182" s="182" t="n">
        <v>0.2</v>
      </c>
      <c r="L182" s="182" t="n">
        <v>14</v>
      </c>
      <c r="M182" s="182" t="n">
        <v>14</v>
      </c>
      <c r="N182" s="182" t="n">
        <v>8</v>
      </c>
      <c r="O182" s="182" t="n">
        <v>2.8</v>
      </c>
    </row>
    <row r="183" s="184" customFormat="true" ht="15.6" hidden="false" customHeight="false" outlineLevel="0" collapsed="false">
      <c r="A183" s="180" t="n">
        <v>0</v>
      </c>
      <c r="B183" s="181" t="s">
        <v>18</v>
      </c>
      <c r="C183" s="181" t="n">
        <v>60</v>
      </c>
      <c r="D183" s="182" t="n">
        <v>4.74</v>
      </c>
      <c r="E183" s="182" t="n">
        <v>0.6</v>
      </c>
      <c r="F183" s="182" t="n">
        <v>28.98</v>
      </c>
      <c r="G183" s="182" t="n">
        <v>141</v>
      </c>
      <c r="H183" s="182" t="n">
        <v>0.096</v>
      </c>
      <c r="I183" s="182"/>
      <c r="J183" s="182"/>
      <c r="K183" s="182" t="n">
        <v>0.78</v>
      </c>
      <c r="L183" s="182" t="n">
        <v>13.8</v>
      </c>
      <c r="M183" s="182" t="n">
        <v>52.2</v>
      </c>
      <c r="N183" s="182" t="n">
        <v>19.8</v>
      </c>
      <c r="O183" s="182" t="n">
        <v>1.2</v>
      </c>
    </row>
    <row r="184" s="184" customFormat="true" ht="15.6" hidden="false" customHeight="false" outlineLevel="0" collapsed="false">
      <c r="A184" s="180"/>
      <c r="B184" s="181" t="s">
        <v>249</v>
      </c>
      <c r="C184" s="181" t="n">
        <v>20</v>
      </c>
      <c r="D184" s="182" t="n">
        <v>1.32</v>
      </c>
      <c r="E184" s="182" t="n">
        <v>0.24</v>
      </c>
      <c r="F184" s="182" t="n">
        <v>6.84</v>
      </c>
      <c r="G184" s="182" t="n">
        <v>34.8</v>
      </c>
      <c r="H184" s="182" t="n">
        <v>0.04</v>
      </c>
      <c r="I184" s="182"/>
      <c r="J184" s="182" t="n">
        <v>1.2</v>
      </c>
      <c r="K184" s="182" t="n">
        <v>0.44</v>
      </c>
      <c r="L184" s="182" t="n">
        <v>7</v>
      </c>
      <c r="M184" s="182" t="n">
        <v>31.6</v>
      </c>
      <c r="N184" s="182" t="n">
        <v>9.4</v>
      </c>
      <c r="O184" s="182" t="n">
        <v>0.78</v>
      </c>
    </row>
    <row r="185" s="184" customFormat="true" ht="31.2" hidden="false" customHeight="false" outlineLevel="0" collapsed="false">
      <c r="A185" s="180" t="s">
        <v>38</v>
      </c>
      <c r="B185" s="181"/>
      <c r="C185" s="181" t="n">
        <f aca="false">SUM(C179:C184)</f>
        <v>740</v>
      </c>
      <c r="D185" s="182" t="n">
        <f aca="false">SUM(D179:D184)</f>
        <v>24.991</v>
      </c>
      <c r="E185" s="182" t="n">
        <f aca="false">SUM(E179:E184)</f>
        <v>22.296</v>
      </c>
      <c r="F185" s="182" t="n">
        <f aca="false">SUM(F179:F184)</f>
        <v>71.759</v>
      </c>
      <c r="G185" s="182" t="n">
        <f aca="false">SUM(G179:G184)</f>
        <v>594.068</v>
      </c>
      <c r="H185" s="182" t="n">
        <f aca="false">SUM(H179:H184)</f>
        <v>0.385</v>
      </c>
      <c r="I185" s="182" t="n">
        <f aca="false">SUM(I179:I184)</f>
        <v>67.2</v>
      </c>
      <c r="J185" s="182" t="n">
        <f aca="false">SUM(J179:J184)</f>
        <v>514.7</v>
      </c>
      <c r="K185" s="182" t="n">
        <f aca="false">SUM(K179:K184)</f>
        <v>5.876</v>
      </c>
      <c r="L185" s="182" t="n">
        <f aca="false">SUM(L179:L184)</f>
        <v>134.826</v>
      </c>
      <c r="M185" s="182" t="n">
        <f aca="false">SUM(M179:M184)</f>
        <v>401.983</v>
      </c>
      <c r="N185" s="182" t="n">
        <f aca="false">SUM(N179:N184)</f>
        <v>84.887</v>
      </c>
      <c r="O185" s="182" t="n">
        <f aca="false">SUM(O179:O184)</f>
        <v>8.805</v>
      </c>
    </row>
    <row r="186" s="184" customFormat="true" ht="15.6" hidden="false" customHeight="false" outlineLevel="0" collapsed="false">
      <c r="A186" s="180" t="s">
        <v>40</v>
      </c>
      <c r="B186" s="181"/>
      <c r="C186" s="181"/>
      <c r="D186" s="182"/>
      <c r="E186" s="182"/>
      <c r="F186" s="182"/>
      <c r="G186" s="182"/>
      <c r="H186" s="182"/>
      <c r="I186" s="182"/>
      <c r="J186" s="182"/>
      <c r="K186" s="182"/>
      <c r="L186" s="182"/>
      <c r="M186" s="182"/>
      <c r="N186" s="182"/>
      <c r="O186" s="182"/>
    </row>
    <row r="187" s="184" customFormat="true" ht="15.6" hidden="false" customHeight="false" outlineLevel="0" collapsed="false">
      <c r="A187" s="180" t="s">
        <v>244</v>
      </c>
      <c r="B187" s="181" t="s">
        <v>245</v>
      </c>
      <c r="C187" s="181" t="n">
        <v>50</v>
      </c>
      <c r="D187" s="182" t="n">
        <v>4.474</v>
      </c>
      <c r="E187" s="182" t="n">
        <v>8.168</v>
      </c>
      <c r="F187" s="182" t="n">
        <v>23.894</v>
      </c>
      <c r="G187" s="182" t="n">
        <v>186.877</v>
      </c>
      <c r="H187" s="182" t="n">
        <v>0.221</v>
      </c>
      <c r="I187" s="182"/>
      <c r="J187" s="182" t="n">
        <v>5</v>
      </c>
      <c r="K187" s="182" t="n">
        <v>2.439</v>
      </c>
      <c r="L187" s="182" t="n">
        <v>123.575</v>
      </c>
      <c r="M187" s="182" t="n">
        <v>92.986</v>
      </c>
      <c r="N187" s="182" t="n">
        <v>35.861</v>
      </c>
      <c r="O187" s="182" t="n">
        <v>1.112</v>
      </c>
    </row>
    <row r="188" s="184" customFormat="true" ht="15.6" hidden="false" customHeight="false" outlineLevel="0" collapsed="false">
      <c r="A188" s="180" t="s">
        <v>250</v>
      </c>
      <c r="B188" s="181" t="s">
        <v>251</v>
      </c>
      <c r="C188" s="181" t="n">
        <v>200</v>
      </c>
      <c r="D188" s="182" t="n">
        <v>0.456</v>
      </c>
      <c r="E188" s="182" t="n">
        <v>0.152</v>
      </c>
      <c r="F188" s="182" t="n">
        <v>15.116</v>
      </c>
      <c r="G188" s="182" t="n">
        <v>69.14</v>
      </c>
      <c r="H188" s="182" t="n">
        <v>0.018</v>
      </c>
      <c r="I188" s="182" t="n">
        <v>80</v>
      </c>
      <c r="J188" s="182" t="n">
        <v>65.36</v>
      </c>
      <c r="K188" s="182" t="n">
        <v>0.344</v>
      </c>
      <c r="L188" s="182" t="n">
        <v>11.2</v>
      </c>
      <c r="M188" s="182" t="n">
        <v>11.68</v>
      </c>
      <c r="N188" s="182" t="n">
        <v>4.72</v>
      </c>
      <c r="O188" s="182" t="n">
        <v>0.498</v>
      </c>
    </row>
    <row r="189" s="184" customFormat="true" ht="15.6" hidden="false" customHeight="false" outlineLevel="0" collapsed="false">
      <c r="A189" s="180"/>
      <c r="B189" s="181" t="s">
        <v>24</v>
      </c>
      <c r="C189" s="181" t="n">
        <v>15</v>
      </c>
      <c r="D189" s="182" t="n">
        <v>0.075</v>
      </c>
      <c r="E189" s="182"/>
      <c r="F189" s="182" t="n">
        <v>12</v>
      </c>
      <c r="G189" s="182" t="n">
        <v>48.6</v>
      </c>
      <c r="H189" s="182"/>
      <c r="I189" s="182"/>
      <c r="J189" s="182"/>
      <c r="K189" s="182"/>
      <c r="L189" s="182" t="n">
        <v>3.15</v>
      </c>
      <c r="M189" s="182" t="n">
        <v>1.65</v>
      </c>
      <c r="N189" s="182" t="n">
        <v>1.05</v>
      </c>
      <c r="O189" s="182" t="n">
        <v>0.24</v>
      </c>
    </row>
    <row r="190" s="184" customFormat="true" ht="31.2" hidden="false" customHeight="false" outlineLevel="0" collapsed="false">
      <c r="A190" s="180" t="s">
        <v>43</v>
      </c>
      <c r="B190" s="181"/>
      <c r="C190" s="181" t="n">
        <f aca="false">SUM(C187:C189)</f>
        <v>265</v>
      </c>
      <c r="D190" s="182" t="n">
        <f aca="false">SUM(D187:D189)</f>
        <v>5.005</v>
      </c>
      <c r="E190" s="182" t="n">
        <f aca="false">SUM(E187:E189)</f>
        <v>8.32</v>
      </c>
      <c r="F190" s="182" t="n">
        <f aca="false">SUM(F187:F189)</f>
        <v>51.01</v>
      </c>
      <c r="G190" s="182" t="n">
        <f aca="false">SUM(G187:G189)</f>
        <v>304.617</v>
      </c>
      <c r="H190" s="182" t="n">
        <f aca="false">SUM(H187:H189)</f>
        <v>0.239</v>
      </c>
      <c r="I190" s="182" t="n">
        <f aca="false">SUM(I187:I189)</f>
        <v>80</v>
      </c>
      <c r="J190" s="182" t="n">
        <f aca="false">SUM(J187:J189)</f>
        <v>70.36</v>
      </c>
      <c r="K190" s="182" t="n">
        <f aca="false">SUM(K187:K189)</f>
        <v>2.783</v>
      </c>
      <c r="L190" s="182" t="n">
        <f aca="false">SUM(L187:L189)</f>
        <v>137.925</v>
      </c>
      <c r="M190" s="182" t="n">
        <f aca="false">SUM(M187:M189)</f>
        <v>106.316</v>
      </c>
      <c r="N190" s="182" t="n">
        <f aca="false">SUM(N187:N189)</f>
        <v>41.631</v>
      </c>
      <c r="O190" s="182" t="n">
        <f aca="false">SUM(O187:O189)</f>
        <v>1.85</v>
      </c>
    </row>
    <row r="191" s="184" customFormat="true" ht="46.8" hidden="false" customHeight="false" outlineLevel="0" collapsed="false">
      <c r="A191" s="180" t="s">
        <v>284</v>
      </c>
      <c r="B191" s="181"/>
      <c r="C191" s="181" t="n">
        <f aca="false">C190+C185+C177+C172</f>
        <v>2045</v>
      </c>
      <c r="D191" s="182" t="n">
        <f aca="false">D190+D185+D177+D172</f>
        <v>60.655</v>
      </c>
      <c r="E191" s="182" t="n">
        <f aca="false">E190+E185+E177+E172</f>
        <v>64.866</v>
      </c>
      <c r="F191" s="182" t="n">
        <f aca="false">F190+F185+F177+F172</f>
        <v>271.974</v>
      </c>
      <c r="G191" s="182" t="n">
        <f aca="false">G190+G185+G177+G172</f>
        <v>1938.491</v>
      </c>
      <c r="H191" s="182" t="n">
        <f aca="false">H190+H185+H177+H172</f>
        <v>1.28</v>
      </c>
      <c r="I191" s="182" t="n">
        <f aca="false">I190+I185+I177+I172</f>
        <v>251.078</v>
      </c>
      <c r="J191" s="182" t="n">
        <f aca="false">J190+J185+J177+J172</f>
        <v>1311.56</v>
      </c>
      <c r="K191" s="182" t="n">
        <f aca="false">K190+K185+K177+K172</f>
        <v>21.14</v>
      </c>
      <c r="L191" s="182" t="n">
        <f aca="false">L190+L185+L177+L172</f>
        <v>506.252</v>
      </c>
      <c r="M191" s="182" t="n">
        <f aca="false">M190+M185+M177+M172</f>
        <v>833.037</v>
      </c>
      <c r="N191" s="182" t="n">
        <f aca="false">N190+N185+N177+N172</f>
        <v>277.963</v>
      </c>
      <c r="O191" s="182" t="n">
        <f aca="false">O190+O185+O177+O172</f>
        <v>24.49</v>
      </c>
    </row>
    <row r="192" s="184" customFormat="true" ht="46.8" hidden="false" customHeight="false" outlineLevel="0" collapsed="false">
      <c r="A192" s="180" t="s">
        <v>138</v>
      </c>
      <c r="B192" s="181"/>
      <c r="C192" s="181"/>
      <c r="D192" s="182"/>
      <c r="E192" s="182"/>
      <c r="F192" s="182"/>
      <c r="G192" s="182"/>
      <c r="H192" s="182"/>
      <c r="I192" s="182"/>
      <c r="J192" s="182"/>
      <c r="K192" s="182"/>
      <c r="L192" s="182"/>
      <c r="M192" s="182"/>
      <c r="N192" s="182"/>
      <c r="O192" s="182"/>
    </row>
    <row r="193" s="184" customFormat="true" ht="15.6" hidden="false" customHeight="false" outlineLevel="0" collapsed="false">
      <c r="A193" s="180" t="s">
        <v>3</v>
      </c>
      <c r="B193" s="181" t="s">
        <v>4</v>
      </c>
      <c r="C193" s="181" t="s">
        <v>5</v>
      </c>
      <c r="D193" s="182" t="s">
        <v>220</v>
      </c>
      <c r="E193" s="182"/>
      <c r="F193" s="182"/>
      <c r="G193" s="182" t="s">
        <v>221</v>
      </c>
      <c r="H193" s="182" t="s">
        <v>222</v>
      </c>
      <c r="I193" s="182"/>
      <c r="J193" s="182"/>
      <c r="K193" s="182"/>
      <c r="L193" s="182" t="s">
        <v>223</v>
      </c>
      <c r="M193" s="182"/>
      <c r="N193" s="182"/>
      <c r="O193" s="182"/>
    </row>
    <row r="194" s="184" customFormat="true" ht="15.6" hidden="false" customHeight="false" outlineLevel="0" collapsed="false">
      <c r="A194" s="180"/>
      <c r="B194" s="181"/>
      <c r="C194" s="181"/>
      <c r="D194" s="182" t="s">
        <v>224</v>
      </c>
      <c r="E194" s="182" t="s">
        <v>225</v>
      </c>
      <c r="F194" s="182" t="s">
        <v>226</v>
      </c>
      <c r="G194" s="182"/>
      <c r="H194" s="182" t="s">
        <v>227</v>
      </c>
      <c r="I194" s="182" t="s">
        <v>228</v>
      </c>
      <c r="J194" s="182" t="s">
        <v>229</v>
      </c>
      <c r="K194" s="182" t="s">
        <v>230</v>
      </c>
      <c r="L194" s="182" t="s">
        <v>231</v>
      </c>
      <c r="M194" s="182" t="s">
        <v>232</v>
      </c>
      <c r="N194" s="182" t="s">
        <v>233</v>
      </c>
      <c r="O194" s="182" t="s">
        <v>234</v>
      </c>
    </row>
    <row r="195" s="184" customFormat="true" ht="15.6" hidden="false" customHeight="false" outlineLevel="0" collapsed="false">
      <c r="A195" s="180" t="s">
        <v>236</v>
      </c>
      <c r="B195" s="181"/>
      <c r="C195" s="181"/>
      <c r="D195" s="182"/>
      <c r="E195" s="182"/>
      <c r="F195" s="182"/>
      <c r="G195" s="182"/>
      <c r="H195" s="182"/>
      <c r="I195" s="182"/>
      <c r="J195" s="182"/>
      <c r="K195" s="182"/>
      <c r="L195" s="182"/>
      <c r="M195" s="182"/>
      <c r="N195" s="182"/>
      <c r="O195" s="182"/>
    </row>
    <row r="196" s="184" customFormat="true" ht="15.6" hidden="false" customHeight="false" outlineLevel="0" collapsed="false">
      <c r="A196" s="180" t="s">
        <v>139</v>
      </c>
      <c r="B196" s="181" t="s">
        <v>140</v>
      </c>
      <c r="C196" s="181" t="n">
        <v>70</v>
      </c>
      <c r="D196" s="182" t="n">
        <v>0.774</v>
      </c>
      <c r="E196" s="182" t="n">
        <v>3.129</v>
      </c>
      <c r="F196" s="182" t="n">
        <v>3.212</v>
      </c>
      <c r="G196" s="182" t="n">
        <v>45.533</v>
      </c>
      <c r="H196" s="182" t="n">
        <v>0.038</v>
      </c>
      <c r="I196" s="182" t="n">
        <v>14.1</v>
      </c>
      <c r="J196" s="182"/>
      <c r="K196" s="182" t="n">
        <v>1.702</v>
      </c>
      <c r="L196" s="182" t="n">
        <v>11.96</v>
      </c>
      <c r="M196" s="182" t="n">
        <v>22.34</v>
      </c>
      <c r="N196" s="182" t="n">
        <v>12.24</v>
      </c>
      <c r="O196" s="182" t="n">
        <v>0.578</v>
      </c>
    </row>
    <row r="197" s="184" customFormat="true" ht="15.6" hidden="false" customHeight="false" outlineLevel="0" collapsed="false">
      <c r="A197" s="180" t="s">
        <v>142</v>
      </c>
      <c r="B197" s="181" t="s">
        <v>285</v>
      </c>
      <c r="C197" s="181" t="n">
        <v>90</v>
      </c>
      <c r="D197" s="182" t="n">
        <v>13.605</v>
      </c>
      <c r="E197" s="182" t="n">
        <v>13.807</v>
      </c>
      <c r="F197" s="182" t="n">
        <v>8.3</v>
      </c>
      <c r="G197" s="182" t="n">
        <v>212.494</v>
      </c>
      <c r="H197" s="182" t="n">
        <v>0.116</v>
      </c>
      <c r="I197" s="182" t="n">
        <v>4.97</v>
      </c>
      <c r="J197" s="182" t="n">
        <v>34.9</v>
      </c>
      <c r="K197" s="182" t="n">
        <v>4.472</v>
      </c>
      <c r="L197" s="182" t="n">
        <v>52.77</v>
      </c>
      <c r="M197" s="182" t="n">
        <v>208.22</v>
      </c>
      <c r="N197" s="182" t="n">
        <v>48.44</v>
      </c>
      <c r="O197" s="182" t="n">
        <v>1.231</v>
      </c>
    </row>
    <row r="198" s="184" customFormat="true" ht="15.6" hidden="false" customHeight="false" outlineLevel="0" collapsed="false">
      <c r="A198" s="180" t="s">
        <v>145</v>
      </c>
      <c r="B198" s="181" t="s">
        <v>286</v>
      </c>
      <c r="C198" s="181" t="n">
        <v>170</v>
      </c>
      <c r="D198" s="182" t="n">
        <v>3.22</v>
      </c>
      <c r="E198" s="182" t="n">
        <v>5.639</v>
      </c>
      <c r="F198" s="182" t="n">
        <v>26.243</v>
      </c>
      <c r="G198" s="182" t="n">
        <v>168.925</v>
      </c>
      <c r="H198" s="182" t="n">
        <v>0.193</v>
      </c>
      <c r="I198" s="182" t="n">
        <v>32.2</v>
      </c>
      <c r="J198" s="182"/>
      <c r="K198" s="182" t="n">
        <v>2.361</v>
      </c>
      <c r="L198" s="182" t="n">
        <v>23.46</v>
      </c>
      <c r="M198" s="182" t="n">
        <v>94.98</v>
      </c>
      <c r="N198" s="182" t="n">
        <v>37.47</v>
      </c>
      <c r="O198" s="182" t="n">
        <v>1.507</v>
      </c>
    </row>
    <row r="199" s="184" customFormat="true" ht="15.6" hidden="false" customHeight="false" outlineLevel="0" collapsed="false">
      <c r="A199" s="180"/>
      <c r="B199" s="181" t="s">
        <v>255</v>
      </c>
      <c r="C199" s="181" t="n">
        <v>200</v>
      </c>
      <c r="D199" s="182" t="n">
        <v>0.16</v>
      </c>
      <c r="E199" s="182" t="n">
        <v>0.16</v>
      </c>
      <c r="F199" s="182" t="n">
        <v>13.9</v>
      </c>
      <c r="G199" s="182" t="n">
        <v>58.701</v>
      </c>
      <c r="H199" s="182" t="n">
        <v>0.012</v>
      </c>
      <c r="I199" s="182" t="n">
        <v>4.01</v>
      </c>
      <c r="J199" s="182" t="n">
        <v>2</v>
      </c>
      <c r="K199" s="182" t="n">
        <v>0.08</v>
      </c>
      <c r="L199" s="182" t="n">
        <v>6.895</v>
      </c>
      <c r="M199" s="182" t="n">
        <v>5.224</v>
      </c>
      <c r="N199" s="182" t="n">
        <v>4.04</v>
      </c>
      <c r="O199" s="182" t="n">
        <v>0.992</v>
      </c>
    </row>
    <row r="200" s="184" customFormat="true" ht="15.6" hidden="false" customHeight="false" outlineLevel="0" collapsed="false">
      <c r="A200" s="180"/>
      <c r="B200" s="181" t="s">
        <v>18</v>
      </c>
      <c r="C200" s="181" t="n">
        <v>40</v>
      </c>
      <c r="D200" s="182" t="n">
        <v>3.16</v>
      </c>
      <c r="E200" s="182" t="n">
        <v>0.4</v>
      </c>
      <c r="F200" s="182" t="n">
        <v>19.32</v>
      </c>
      <c r="G200" s="182" t="n">
        <v>94</v>
      </c>
      <c r="H200" s="182" t="n">
        <v>0.064</v>
      </c>
      <c r="I200" s="182"/>
      <c r="J200" s="182"/>
      <c r="K200" s="182" t="n">
        <v>0.52</v>
      </c>
      <c r="L200" s="182" t="n">
        <v>9.2</v>
      </c>
      <c r="M200" s="182" t="n">
        <v>34.8</v>
      </c>
      <c r="N200" s="182" t="n">
        <v>13.2</v>
      </c>
      <c r="O200" s="182" t="n">
        <v>0.8</v>
      </c>
    </row>
    <row r="201" s="184" customFormat="true" ht="15.6" hidden="false" customHeight="false" outlineLevel="0" collapsed="false">
      <c r="A201" s="180"/>
      <c r="B201" s="181" t="s">
        <v>249</v>
      </c>
      <c r="C201" s="181" t="n">
        <v>25</v>
      </c>
      <c r="D201" s="182" t="n">
        <v>1.65</v>
      </c>
      <c r="E201" s="182" t="n">
        <v>0.3</v>
      </c>
      <c r="F201" s="182" t="n">
        <v>8.55</v>
      </c>
      <c r="G201" s="182" t="n">
        <v>43.5</v>
      </c>
      <c r="H201" s="182" t="n">
        <v>0.05</v>
      </c>
      <c r="I201" s="182"/>
      <c r="J201" s="182" t="n">
        <v>1.5</v>
      </c>
      <c r="K201" s="182" t="n">
        <v>0.55</v>
      </c>
      <c r="L201" s="182" t="n">
        <v>8.75</v>
      </c>
      <c r="M201" s="182" t="n">
        <v>39.5</v>
      </c>
      <c r="N201" s="182" t="n">
        <v>11.75</v>
      </c>
      <c r="O201" s="182" t="n">
        <v>0.975</v>
      </c>
    </row>
    <row r="202" s="184" customFormat="true" ht="15.6" hidden="false" customHeight="false" outlineLevel="0" collapsed="false">
      <c r="A202" s="180" t="n">
        <v>0</v>
      </c>
      <c r="B202" s="181" t="s">
        <v>23</v>
      </c>
      <c r="C202" s="181" t="n">
        <v>150</v>
      </c>
      <c r="D202" s="182" t="n">
        <v>0.75</v>
      </c>
      <c r="E202" s="182" t="n">
        <v>0.15</v>
      </c>
      <c r="F202" s="182" t="n">
        <v>15.15</v>
      </c>
      <c r="G202" s="182" t="n">
        <v>69</v>
      </c>
      <c r="H202" s="182" t="n">
        <v>0.015</v>
      </c>
      <c r="I202" s="182" t="n">
        <v>30</v>
      </c>
      <c r="J202" s="182"/>
      <c r="K202" s="182" t="n">
        <v>0.15</v>
      </c>
      <c r="L202" s="182" t="n">
        <v>10.5</v>
      </c>
      <c r="M202" s="182" t="n">
        <v>10.5</v>
      </c>
      <c r="N202" s="182" t="n">
        <v>6</v>
      </c>
      <c r="O202" s="182" t="n">
        <v>2.1</v>
      </c>
    </row>
    <row r="203" s="183" customFormat="true" ht="31.2" hidden="false" customHeight="false" outlineLevel="0" collapsed="false">
      <c r="A203" s="180" t="s">
        <v>242</v>
      </c>
      <c r="B203" s="181"/>
      <c r="C203" s="181" t="n">
        <f aca="false">SUM(C196:C202)</f>
        <v>745</v>
      </c>
      <c r="D203" s="182" t="n">
        <f aca="false">SUM(D196:D202)</f>
        <v>23.319</v>
      </c>
      <c r="E203" s="182" t="n">
        <f aca="false">SUM(E196:E202)</f>
        <v>23.585</v>
      </c>
      <c r="F203" s="182" t="n">
        <f aca="false">SUM(F196:F202)</f>
        <v>94.675</v>
      </c>
      <c r="G203" s="182" t="n">
        <f aca="false">SUM(G196:G202)</f>
        <v>692.153</v>
      </c>
      <c r="H203" s="182" t="n">
        <f aca="false">SUM(H196:H202)</f>
        <v>0.488</v>
      </c>
      <c r="I203" s="182" t="n">
        <f aca="false">SUM(I196:I202)</f>
        <v>85.28</v>
      </c>
      <c r="J203" s="182" t="n">
        <f aca="false">SUM(J196:J202)</f>
        <v>38.4</v>
      </c>
      <c r="K203" s="182" t="n">
        <f aca="false">SUM(K196:K202)</f>
        <v>9.835</v>
      </c>
      <c r="L203" s="182" t="n">
        <f aca="false">SUM(L196:L202)</f>
        <v>123.535</v>
      </c>
      <c r="M203" s="182" t="n">
        <f aca="false">SUM(M196:M202)</f>
        <v>415.564</v>
      </c>
      <c r="N203" s="182" t="n">
        <f aca="false">SUM(N196:N202)</f>
        <v>133.14</v>
      </c>
      <c r="O203" s="182" t="n">
        <f aca="false">SUM(O196:O202)</f>
        <v>8.183</v>
      </c>
    </row>
    <row r="204" s="184" customFormat="true" ht="31.2" hidden="false" customHeight="false" outlineLevel="0" collapsed="false">
      <c r="A204" s="180" t="s">
        <v>243</v>
      </c>
      <c r="B204" s="181"/>
      <c r="C204" s="181"/>
      <c r="D204" s="182"/>
      <c r="E204" s="182"/>
      <c r="F204" s="182"/>
      <c r="G204" s="182"/>
      <c r="H204" s="182"/>
      <c r="I204" s="182"/>
      <c r="J204" s="182"/>
      <c r="K204" s="182"/>
      <c r="L204" s="182"/>
      <c r="M204" s="182"/>
      <c r="N204" s="182"/>
      <c r="O204" s="182"/>
    </row>
    <row r="205" s="184" customFormat="true" ht="15.6" hidden="false" customHeight="false" outlineLevel="0" collapsed="false">
      <c r="A205" s="180" t="s">
        <v>256</v>
      </c>
      <c r="B205" s="181" t="s">
        <v>257</v>
      </c>
      <c r="C205" s="181" t="n">
        <v>50</v>
      </c>
      <c r="D205" s="182" t="n">
        <v>4.292</v>
      </c>
      <c r="E205" s="182" t="n">
        <v>3.929</v>
      </c>
      <c r="F205" s="182" t="n">
        <v>29.72</v>
      </c>
      <c r="G205" s="182" t="n">
        <v>171.244</v>
      </c>
      <c r="H205" s="182" t="n">
        <v>0.306</v>
      </c>
      <c r="I205" s="182"/>
      <c r="J205" s="182"/>
      <c r="K205" s="182" t="n">
        <v>1.445</v>
      </c>
      <c r="L205" s="182" t="n">
        <v>52.36</v>
      </c>
      <c r="M205" s="182" t="n">
        <v>57.535</v>
      </c>
      <c r="N205" s="182" t="n">
        <v>22.45</v>
      </c>
      <c r="O205" s="182" t="n">
        <v>0.964</v>
      </c>
    </row>
    <row r="206" s="184" customFormat="true" ht="15.6" hidden="false" customHeight="false" outlineLevel="0" collapsed="false">
      <c r="A206" s="180" t="n">
        <v>0</v>
      </c>
      <c r="B206" s="181" t="s">
        <v>23</v>
      </c>
      <c r="C206" s="181" t="n">
        <v>200</v>
      </c>
      <c r="D206" s="182" t="n">
        <v>1</v>
      </c>
      <c r="E206" s="182" t="n">
        <v>0.2</v>
      </c>
      <c r="F206" s="182" t="n">
        <v>20.2</v>
      </c>
      <c r="G206" s="182" t="n">
        <v>92</v>
      </c>
      <c r="H206" s="182" t="n">
        <v>0.02</v>
      </c>
      <c r="I206" s="182" t="n">
        <v>40</v>
      </c>
      <c r="J206" s="182"/>
      <c r="K206" s="182" t="n">
        <v>0.2</v>
      </c>
      <c r="L206" s="182" t="n">
        <v>14</v>
      </c>
      <c r="M206" s="182" t="n">
        <v>14</v>
      </c>
      <c r="N206" s="182" t="n">
        <v>8</v>
      </c>
      <c r="O206" s="182" t="n">
        <v>2.8</v>
      </c>
    </row>
    <row r="207" s="184" customFormat="true" ht="15.6" hidden="false" customHeight="false" outlineLevel="0" collapsed="false">
      <c r="A207" s="180"/>
      <c r="B207" s="181" t="s">
        <v>55</v>
      </c>
      <c r="C207" s="181" t="n">
        <v>15</v>
      </c>
      <c r="D207" s="182" t="n">
        <v>0.015</v>
      </c>
      <c r="E207" s="182"/>
      <c r="F207" s="182" t="n">
        <v>11.91</v>
      </c>
      <c r="G207" s="182" t="n">
        <v>48.15</v>
      </c>
      <c r="H207" s="182"/>
      <c r="I207" s="182"/>
      <c r="J207" s="182"/>
      <c r="K207" s="182"/>
      <c r="L207" s="182" t="n">
        <v>0.6</v>
      </c>
      <c r="M207" s="182" t="n">
        <v>0.15</v>
      </c>
      <c r="N207" s="182" t="n">
        <v>0.3</v>
      </c>
      <c r="O207" s="182" t="n">
        <v>0.06</v>
      </c>
    </row>
    <row r="208" s="184" customFormat="true" ht="46.8" hidden="false" customHeight="false" outlineLevel="0" collapsed="false">
      <c r="A208" s="180" t="s">
        <v>246</v>
      </c>
      <c r="B208" s="181"/>
      <c r="C208" s="181" t="n">
        <v>265</v>
      </c>
      <c r="D208" s="182" t="n">
        <v>5.307</v>
      </c>
      <c r="E208" s="182" t="n">
        <v>4.129</v>
      </c>
      <c r="F208" s="182" t="n">
        <v>61.83</v>
      </c>
      <c r="G208" s="182" t="n">
        <v>311.394</v>
      </c>
      <c r="H208" s="182" t="n">
        <v>0.326</v>
      </c>
      <c r="I208" s="182" t="n">
        <v>40</v>
      </c>
      <c r="J208" s="182"/>
      <c r="K208" s="182" t="n">
        <v>1.645</v>
      </c>
      <c r="L208" s="182" t="n">
        <v>66.96</v>
      </c>
      <c r="M208" s="182" t="n">
        <v>71.685</v>
      </c>
      <c r="N208" s="182" t="n">
        <v>30.75</v>
      </c>
      <c r="O208" s="182" t="n">
        <v>3.824</v>
      </c>
    </row>
    <row r="209" s="184" customFormat="true" ht="15.6" hidden="false" customHeight="false" outlineLevel="0" collapsed="false">
      <c r="A209" s="180" t="s">
        <v>26</v>
      </c>
      <c r="B209" s="181"/>
      <c r="C209" s="181"/>
      <c r="D209" s="182"/>
      <c r="E209" s="182"/>
      <c r="F209" s="182"/>
      <c r="G209" s="182"/>
      <c r="H209" s="182"/>
      <c r="I209" s="182"/>
      <c r="J209" s="182"/>
      <c r="K209" s="182"/>
      <c r="L209" s="182"/>
      <c r="M209" s="182"/>
      <c r="N209" s="182"/>
      <c r="O209" s="182"/>
    </row>
    <row r="210" s="184" customFormat="true" ht="15.6" hidden="false" customHeight="false" outlineLevel="0" collapsed="false">
      <c r="A210" s="180" t="s">
        <v>149</v>
      </c>
      <c r="B210" s="181" t="s">
        <v>287</v>
      </c>
      <c r="C210" s="181" t="n">
        <v>250</v>
      </c>
      <c r="D210" s="182" t="n">
        <v>1.785</v>
      </c>
      <c r="E210" s="182" t="n">
        <v>5.098</v>
      </c>
      <c r="F210" s="182" t="n">
        <v>9.973</v>
      </c>
      <c r="G210" s="182" t="n">
        <v>93.925</v>
      </c>
      <c r="H210" s="182" t="n">
        <v>0.04</v>
      </c>
      <c r="I210" s="182" t="n">
        <v>22.3</v>
      </c>
      <c r="J210" s="182" t="n">
        <v>260</v>
      </c>
      <c r="K210" s="182" t="n">
        <v>2.412</v>
      </c>
      <c r="L210" s="182" t="n">
        <v>40.89</v>
      </c>
      <c r="M210" s="182" t="n">
        <v>45.06</v>
      </c>
      <c r="N210" s="182" t="n">
        <v>23.66</v>
      </c>
      <c r="O210" s="182" t="n">
        <v>1.107</v>
      </c>
    </row>
    <row r="211" s="184" customFormat="true" ht="15.6" hidden="false" customHeight="false" outlineLevel="0" collapsed="false">
      <c r="A211" s="180" t="s">
        <v>152</v>
      </c>
      <c r="B211" s="181" t="s">
        <v>153</v>
      </c>
      <c r="C211" s="181" t="n">
        <v>60</v>
      </c>
      <c r="D211" s="182" t="n">
        <v>20.28</v>
      </c>
      <c r="E211" s="182" t="n">
        <v>22.88</v>
      </c>
      <c r="F211" s="182"/>
      <c r="G211" s="182" t="n">
        <v>287.04</v>
      </c>
      <c r="H211" s="182" t="n">
        <v>0.052</v>
      </c>
      <c r="I211" s="182"/>
      <c r="J211" s="182" t="n">
        <v>10.4</v>
      </c>
      <c r="K211" s="182" t="n">
        <v>0.312</v>
      </c>
      <c r="L211" s="182" t="n">
        <v>14.832</v>
      </c>
      <c r="M211" s="182" t="n">
        <v>208.479</v>
      </c>
      <c r="N211" s="182" t="n">
        <v>19.901</v>
      </c>
      <c r="O211" s="182" t="n">
        <v>1.475</v>
      </c>
    </row>
    <row r="212" s="184" customFormat="true" ht="15.6" hidden="false" customHeight="false" outlineLevel="0" collapsed="false">
      <c r="A212" s="180"/>
      <c r="B212" s="181" t="s">
        <v>154</v>
      </c>
      <c r="C212" s="181" t="n">
        <v>30</v>
      </c>
      <c r="D212" s="182" t="n">
        <v>0.75</v>
      </c>
      <c r="E212" s="182" t="n">
        <v>1.568</v>
      </c>
      <c r="F212" s="182" t="n">
        <v>4.233</v>
      </c>
      <c r="G212" s="182" t="n">
        <v>34.457</v>
      </c>
      <c r="H212" s="182" t="n">
        <v>0.04</v>
      </c>
      <c r="I212" s="182" t="n">
        <v>2.85</v>
      </c>
      <c r="J212" s="182" t="n">
        <v>240</v>
      </c>
      <c r="K212" s="182" t="n">
        <v>0.801</v>
      </c>
      <c r="L212" s="182" t="n">
        <v>8.826</v>
      </c>
      <c r="M212" s="182" t="n">
        <v>16.808</v>
      </c>
      <c r="N212" s="182" t="n">
        <v>7.899</v>
      </c>
      <c r="O212" s="182" t="n">
        <v>0.274</v>
      </c>
    </row>
    <row r="213" s="184" customFormat="true" ht="15.6" hidden="false" customHeight="false" outlineLevel="0" collapsed="false">
      <c r="A213" s="180"/>
      <c r="B213" s="181" t="s">
        <v>265</v>
      </c>
      <c r="C213" s="181" t="n">
        <v>155</v>
      </c>
      <c r="D213" s="182" t="n">
        <v>3.34</v>
      </c>
      <c r="E213" s="182" t="n">
        <v>4.054</v>
      </c>
      <c r="F213" s="182" t="n">
        <v>21.647</v>
      </c>
      <c r="G213" s="182" t="n">
        <v>136.335</v>
      </c>
      <c r="H213" s="182" t="n">
        <v>0.09</v>
      </c>
      <c r="I213" s="182"/>
      <c r="J213" s="182" t="n">
        <v>20</v>
      </c>
      <c r="K213" s="182" t="n">
        <v>0.05</v>
      </c>
      <c r="L213" s="182" t="n">
        <v>28.722</v>
      </c>
      <c r="M213" s="182" t="n">
        <v>114.919</v>
      </c>
      <c r="N213" s="182" t="n">
        <v>16.567</v>
      </c>
      <c r="O213" s="182" t="n">
        <v>0.613</v>
      </c>
    </row>
    <row r="214" s="184" customFormat="true" ht="15.6" hidden="false" customHeight="false" outlineLevel="0" collapsed="false">
      <c r="A214" s="180" t="s">
        <v>146</v>
      </c>
      <c r="B214" s="181" t="s">
        <v>64</v>
      </c>
      <c r="C214" s="181" t="n">
        <v>200</v>
      </c>
      <c r="D214" s="182" t="n">
        <v>0.78</v>
      </c>
      <c r="E214" s="182" t="n">
        <v>0.06</v>
      </c>
      <c r="F214" s="182" t="n">
        <v>20.12</v>
      </c>
      <c r="G214" s="182" t="n">
        <v>85.3</v>
      </c>
      <c r="H214" s="182" t="n">
        <v>0.02</v>
      </c>
      <c r="I214" s="182" t="n">
        <v>0.8</v>
      </c>
      <c r="J214" s="182"/>
      <c r="K214" s="182" t="n">
        <v>1.1</v>
      </c>
      <c r="L214" s="182" t="n">
        <v>32</v>
      </c>
      <c r="M214" s="182" t="n">
        <v>29.2</v>
      </c>
      <c r="N214" s="182" t="n">
        <v>21</v>
      </c>
      <c r="O214" s="182" t="n">
        <v>0.67</v>
      </c>
    </row>
    <row r="215" s="184" customFormat="true" ht="15.6" hidden="false" customHeight="false" outlineLevel="0" collapsed="false">
      <c r="A215" s="180" t="n">
        <v>0</v>
      </c>
      <c r="B215" s="181" t="s">
        <v>18</v>
      </c>
      <c r="C215" s="181" t="n">
        <v>60</v>
      </c>
      <c r="D215" s="182" t="n">
        <v>4.74</v>
      </c>
      <c r="E215" s="182" t="n">
        <v>0.6</v>
      </c>
      <c r="F215" s="182" t="n">
        <v>28.98</v>
      </c>
      <c r="G215" s="182" t="n">
        <v>141</v>
      </c>
      <c r="H215" s="182" t="n">
        <v>0.096</v>
      </c>
      <c r="I215" s="182"/>
      <c r="J215" s="182"/>
      <c r="K215" s="182" t="n">
        <v>0.78</v>
      </c>
      <c r="L215" s="182" t="n">
        <v>13.8</v>
      </c>
      <c r="M215" s="182" t="n">
        <v>52.2</v>
      </c>
      <c r="N215" s="182" t="n">
        <v>19.8</v>
      </c>
      <c r="O215" s="182" t="n">
        <v>1.2</v>
      </c>
    </row>
    <row r="216" s="184" customFormat="true" ht="15.6" hidden="false" customHeight="false" outlineLevel="0" collapsed="false">
      <c r="A216" s="180"/>
      <c r="B216" s="181" t="s">
        <v>249</v>
      </c>
      <c r="C216" s="181" t="n">
        <v>20</v>
      </c>
      <c r="D216" s="182" t="n">
        <v>1.32</v>
      </c>
      <c r="E216" s="182" t="n">
        <v>0.24</v>
      </c>
      <c r="F216" s="182" t="n">
        <v>6.84</v>
      </c>
      <c r="G216" s="182" t="n">
        <v>34.8</v>
      </c>
      <c r="H216" s="182" t="n">
        <v>0.04</v>
      </c>
      <c r="I216" s="182"/>
      <c r="J216" s="182" t="n">
        <v>1.2</v>
      </c>
      <c r="K216" s="182" t="n">
        <v>0.44</v>
      </c>
      <c r="L216" s="182" t="n">
        <v>7</v>
      </c>
      <c r="M216" s="182" t="n">
        <v>31.6</v>
      </c>
      <c r="N216" s="182" t="n">
        <v>9.4</v>
      </c>
      <c r="O216" s="182" t="n">
        <v>0.78</v>
      </c>
    </row>
    <row r="217" s="184" customFormat="true" ht="15.6" hidden="false" customHeight="false" outlineLevel="0" collapsed="false">
      <c r="A217" s="180"/>
      <c r="B217" s="181" t="s">
        <v>241</v>
      </c>
      <c r="C217" s="181" t="n">
        <v>200</v>
      </c>
      <c r="D217" s="182" t="n">
        <v>0.8</v>
      </c>
      <c r="E217" s="182" t="n">
        <v>0.8</v>
      </c>
      <c r="F217" s="182" t="n">
        <v>19.6</v>
      </c>
      <c r="G217" s="182" t="n">
        <v>94</v>
      </c>
      <c r="H217" s="182" t="n">
        <v>0.06</v>
      </c>
      <c r="I217" s="182" t="n">
        <v>20</v>
      </c>
      <c r="J217" s="182" t="n">
        <v>10</v>
      </c>
      <c r="K217" s="182" t="n">
        <v>0.4</v>
      </c>
      <c r="L217" s="182" t="n">
        <v>32</v>
      </c>
      <c r="M217" s="182" t="n">
        <v>22</v>
      </c>
      <c r="N217" s="182" t="n">
        <v>18</v>
      </c>
      <c r="O217" s="182" t="n">
        <v>4.4</v>
      </c>
    </row>
    <row r="218" s="184" customFormat="true" ht="31.2" hidden="false" customHeight="false" outlineLevel="0" collapsed="false">
      <c r="A218" s="180" t="s">
        <v>38</v>
      </c>
      <c r="B218" s="181"/>
      <c r="C218" s="181" t="n">
        <v>975</v>
      </c>
      <c r="D218" s="182" t="n">
        <f aca="false">SUM(D210:D217)</f>
        <v>33.795</v>
      </c>
      <c r="E218" s="182" t="n">
        <f aca="false">SUM(E210:E217)</f>
        <v>35.3</v>
      </c>
      <c r="F218" s="182" t="n">
        <f aca="false">SUM(F210:F217)</f>
        <v>111.393</v>
      </c>
      <c r="G218" s="182" t="n">
        <f aca="false">SUM(G210:G217)</f>
        <v>906.857</v>
      </c>
      <c r="H218" s="182" t="n">
        <f aca="false">SUM(H210:H217)</f>
        <v>0.438</v>
      </c>
      <c r="I218" s="182" t="n">
        <f aca="false">SUM(I210:I217)</f>
        <v>45.95</v>
      </c>
      <c r="J218" s="182" t="n">
        <f aca="false">SUM(J210:J217)</f>
        <v>541.6</v>
      </c>
      <c r="K218" s="182" t="n">
        <f aca="false">SUM(K210:K217)</f>
        <v>6.295</v>
      </c>
      <c r="L218" s="182" t="n">
        <f aca="false">SUM(L210:L217)</f>
        <v>178.07</v>
      </c>
      <c r="M218" s="182" t="n">
        <f aca="false">SUM(M210:M217)</f>
        <v>520.266</v>
      </c>
      <c r="N218" s="182" t="n">
        <f aca="false">SUM(N210:N217)</f>
        <v>136.227</v>
      </c>
      <c r="O218" s="182" t="n">
        <f aca="false">SUM(O210:O217)</f>
        <v>10.519</v>
      </c>
    </row>
    <row r="219" s="184" customFormat="true" ht="15.6" hidden="false" customHeight="false" outlineLevel="0" collapsed="false">
      <c r="A219" s="180" t="s">
        <v>40</v>
      </c>
      <c r="B219" s="181"/>
      <c r="C219" s="181"/>
      <c r="D219" s="182"/>
      <c r="E219" s="182"/>
      <c r="F219" s="182"/>
      <c r="G219" s="182"/>
      <c r="H219" s="182"/>
      <c r="I219" s="182"/>
      <c r="J219" s="182"/>
      <c r="K219" s="182"/>
      <c r="L219" s="182"/>
      <c r="M219" s="182"/>
      <c r="N219" s="182"/>
      <c r="O219" s="182"/>
    </row>
    <row r="220" s="184" customFormat="true" ht="15.6" hidden="false" customHeight="false" outlineLevel="0" collapsed="false">
      <c r="A220" s="180" t="s">
        <v>256</v>
      </c>
      <c r="B220" s="181" t="s">
        <v>257</v>
      </c>
      <c r="C220" s="181" t="n">
        <v>50</v>
      </c>
      <c r="D220" s="182" t="n">
        <v>4.292</v>
      </c>
      <c r="E220" s="182" t="n">
        <v>3.929</v>
      </c>
      <c r="F220" s="182" t="n">
        <v>29.72</v>
      </c>
      <c r="G220" s="182" t="n">
        <v>171.244</v>
      </c>
      <c r="H220" s="182" t="n">
        <v>0.306</v>
      </c>
      <c r="I220" s="182"/>
      <c r="J220" s="182"/>
      <c r="K220" s="182" t="n">
        <v>1.445</v>
      </c>
      <c r="L220" s="182" t="n">
        <v>52.36</v>
      </c>
      <c r="M220" s="182" t="n">
        <v>57.535</v>
      </c>
      <c r="N220" s="182" t="n">
        <v>22.45</v>
      </c>
      <c r="O220" s="182" t="n">
        <v>0.964</v>
      </c>
    </row>
    <row r="221" s="184" customFormat="true" ht="15.6" hidden="false" customHeight="false" outlineLevel="0" collapsed="false">
      <c r="A221" s="180" t="n">
        <v>0</v>
      </c>
      <c r="B221" s="181" t="s">
        <v>23</v>
      </c>
      <c r="C221" s="181" t="n">
        <v>200</v>
      </c>
      <c r="D221" s="182" t="n">
        <v>1</v>
      </c>
      <c r="E221" s="182" t="n">
        <v>0.2</v>
      </c>
      <c r="F221" s="182" t="n">
        <v>20.2</v>
      </c>
      <c r="G221" s="182" t="n">
        <v>92</v>
      </c>
      <c r="H221" s="182" t="n">
        <v>0.02</v>
      </c>
      <c r="I221" s="182" t="n">
        <v>40</v>
      </c>
      <c r="J221" s="182"/>
      <c r="K221" s="182" t="n">
        <v>0.2</v>
      </c>
      <c r="L221" s="182" t="n">
        <v>14</v>
      </c>
      <c r="M221" s="182" t="n">
        <v>14</v>
      </c>
      <c r="N221" s="182" t="n">
        <v>8</v>
      </c>
      <c r="O221" s="182" t="n">
        <v>2.8</v>
      </c>
    </row>
    <row r="222" s="184" customFormat="true" ht="15.6" hidden="false" customHeight="false" outlineLevel="0" collapsed="false">
      <c r="A222" s="180"/>
      <c r="B222" s="181" t="s">
        <v>55</v>
      </c>
      <c r="C222" s="181" t="n">
        <v>15</v>
      </c>
      <c r="D222" s="182" t="n">
        <v>0.015</v>
      </c>
      <c r="E222" s="182"/>
      <c r="F222" s="182" t="n">
        <v>11.91</v>
      </c>
      <c r="G222" s="182" t="n">
        <v>48.15</v>
      </c>
      <c r="H222" s="182"/>
      <c r="I222" s="182"/>
      <c r="J222" s="182"/>
      <c r="K222" s="182"/>
      <c r="L222" s="182" t="n">
        <v>0.6</v>
      </c>
      <c r="M222" s="182" t="n">
        <v>0.15</v>
      </c>
      <c r="N222" s="182" t="n">
        <v>0.3</v>
      </c>
      <c r="O222" s="182" t="n">
        <v>0.06</v>
      </c>
    </row>
    <row r="223" s="184" customFormat="true" ht="31.2" hidden="false" customHeight="false" outlineLevel="0" collapsed="false">
      <c r="A223" s="180" t="s">
        <v>43</v>
      </c>
      <c r="B223" s="181"/>
      <c r="C223" s="181" t="n">
        <f aca="false">SUM(C220:C222)</f>
        <v>265</v>
      </c>
      <c r="D223" s="182" t="n">
        <f aca="false">SUM(D220:D222)</f>
        <v>5.307</v>
      </c>
      <c r="E223" s="182" t="n">
        <f aca="false">SUM(E220:E222)</f>
        <v>4.129</v>
      </c>
      <c r="F223" s="182" t="n">
        <f aca="false">SUM(F220:F222)</f>
        <v>61.83</v>
      </c>
      <c r="G223" s="182" t="n">
        <f aca="false">SUM(G220:G222)</f>
        <v>311.394</v>
      </c>
      <c r="H223" s="182" t="n">
        <f aca="false">SUM(H220:H222)</f>
        <v>0.326</v>
      </c>
      <c r="I223" s="182" t="n">
        <f aca="false">SUM(I220:I222)</f>
        <v>40</v>
      </c>
      <c r="J223" s="182" t="n">
        <f aca="false">SUM(J220:J222)</f>
        <v>0</v>
      </c>
      <c r="K223" s="182" t="n">
        <f aca="false">SUM(K220:K222)</f>
        <v>1.645</v>
      </c>
      <c r="L223" s="182" t="n">
        <f aca="false">SUM(L220:L222)</f>
        <v>66.96</v>
      </c>
      <c r="M223" s="182" t="n">
        <f aca="false">SUM(M220:M222)</f>
        <v>71.685</v>
      </c>
      <c r="N223" s="182" t="n">
        <f aca="false">SUM(N220:N222)</f>
        <v>30.75</v>
      </c>
      <c r="O223" s="182" t="n">
        <f aca="false">SUM(O220:O222)</f>
        <v>3.824</v>
      </c>
    </row>
    <row r="224" s="184" customFormat="true" ht="31.2" hidden="false" customHeight="false" outlineLevel="0" collapsed="false">
      <c r="A224" s="180" t="s">
        <v>288</v>
      </c>
      <c r="B224" s="181"/>
      <c r="C224" s="181" t="n">
        <f aca="false">C223+C218+C208+C203</f>
        <v>2250</v>
      </c>
      <c r="D224" s="182" t="n">
        <f aca="false">D223+D218+D208+D203</f>
        <v>67.728</v>
      </c>
      <c r="E224" s="182" t="n">
        <f aca="false">E223+E218+E208+E203</f>
        <v>67.143</v>
      </c>
      <c r="F224" s="182" t="n">
        <f aca="false">F223+F218+F208+F203</f>
        <v>329.728</v>
      </c>
      <c r="G224" s="182" t="n">
        <f aca="false">G223+G218+G208+G203</f>
        <v>2221.798</v>
      </c>
      <c r="H224" s="182" t="n">
        <f aca="false">H223+H218+H208+H203</f>
        <v>1.578</v>
      </c>
      <c r="I224" s="182" t="n">
        <f aca="false">I223+I218+I208+I203</f>
        <v>211.23</v>
      </c>
      <c r="J224" s="182" t="n">
        <f aca="false">J223+J218+J208+J203</f>
        <v>580</v>
      </c>
      <c r="K224" s="182" t="n">
        <f aca="false">K223+K218+K208+K203</f>
        <v>19.42</v>
      </c>
      <c r="L224" s="182" t="n">
        <f aca="false">L223+L218+L208+L203</f>
        <v>435.525</v>
      </c>
      <c r="M224" s="182" t="n">
        <f aca="false">M223+M218+M208+M203</f>
        <v>1079.2</v>
      </c>
      <c r="N224" s="182" t="n">
        <f aca="false">N223+N218+N208+N203</f>
        <v>330.867</v>
      </c>
      <c r="O224" s="182" t="n">
        <f aca="false">O223+O218+O208+O203</f>
        <v>26.35</v>
      </c>
    </row>
    <row r="225" s="184" customFormat="true" ht="31.2" hidden="false" customHeight="false" outlineLevel="0" collapsed="false">
      <c r="A225" s="180" t="s">
        <v>158</v>
      </c>
      <c r="B225" s="181"/>
      <c r="C225" s="181"/>
      <c r="D225" s="182"/>
      <c r="E225" s="182"/>
      <c r="F225" s="182"/>
      <c r="G225" s="182"/>
      <c r="H225" s="182"/>
      <c r="I225" s="182"/>
      <c r="J225" s="182"/>
      <c r="K225" s="182"/>
      <c r="L225" s="182"/>
      <c r="M225" s="182"/>
      <c r="N225" s="182"/>
      <c r="O225" s="182"/>
    </row>
    <row r="226" s="184" customFormat="true" ht="15.6" hidden="false" customHeight="false" outlineLevel="0" collapsed="false">
      <c r="A226" s="180" t="s">
        <v>3</v>
      </c>
      <c r="B226" s="181" t="s">
        <v>4</v>
      </c>
      <c r="C226" s="181" t="s">
        <v>5</v>
      </c>
      <c r="D226" s="182" t="s">
        <v>220</v>
      </c>
      <c r="E226" s="182"/>
      <c r="F226" s="182"/>
      <c r="G226" s="182" t="s">
        <v>221</v>
      </c>
      <c r="H226" s="182" t="s">
        <v>222</v>
      </c>
      <c r="I226" s="182"/>
      <c r="J226" s="182"/>
      <c r="K226" s="182"/>
      <c r="L226" s="182" t="s">
        <v>223</v>
      </c>
      <c r="M226" s="182"/>
      <c r="N226" s="182"/>
      <c r="O226" s="182"/>
    </row>
    <row r="227" s="184" customFormat="true" ht="15.6" hidden="false" customHeight="false" outlineLevel="0" collapsed="false">
      <c r="A227" s="180"/>
      <c r="B227" s="181"/>
      <c r="C227" s="181"/>
      <c r="D227" s="182" t="s">
        <v>224</v>
      </c>
      <c r="E227" s="182" t="s">
        <v>225</v>
      </c>
      <c r="F227" s="182" t="s">
        <v>226</v>
      </c>
      <c r="G227" s="182"/>
      <c r="H227" s="182" t="s">
        <v>227</v>
      </c>
      <c r="I227" s="182" t="s">
        <v>228</v>
      </c>
      <c r="J227" s="182" t="s">
        <v>229</v>
      </c>
      <c r="K227" s="182" t="s">
        <v>230</v>
      </c>
      <c r="L227" s="182" t="s">
        <v>231</v>
      </c>
      <c r="M227" s="182" t="s">
        <v>232</v>
      </c>
      <c r="N227" s="182" t="s">
        <v>233</v>
      </c>
      <c r="O227" s="182" t="s">
        <v>234</v>
      </c>
    </row>
    <row r="228" s="184" customFormat="true" ht="15.6" hidden="false" customHeight="false" outlineLevel="0" collapsed="false">
      <c r="A228" s="180" t="s">
        <v>236</v>
      </c>
      <c r="B228" s="181"/>
      <c r="C228" s="181"/>
      <c r="D228" s="182"/>
      <c r="E228" s="182"/>
      <c r="F228" s="182"/>
      <c r="G228" s="182"/>
      <c r="H228" s="182"/>
      <c r="I228" s="182"/>
      <c r="J228" s="182"/>
      <c r="K228" s="182"/>
      <c r="L228" s="182"/>
      <c r="M228" s="182"/>
      <c r="N228" s="182"/>
      <c r="O228" s="182"/>
    </row>
    <row r="229" s="184" customFormat="true" ht="15.6" hidden="false" customHeight="false" outlineLevel="0" collapsed="false">
      <c r="A229" s="180" t="s">
        <v>93</v>
      </c>
      <c r="B229" s="181" t="s">
        <v>273</v>
      </c>
      <c r="C229" s="181" t="n">
        <v>80</v>
      </c>
      <c r="D229" s="182" t="n">
        <v>1.238</v>
      </c>
      <c r="E229" s="182" t="n">
        <v>4.067</v>
      </c>
      <c r="F229" s="182" t="n">
        <v>7.505</v>
      </c>
      <c r="G229" s="182" t="n">
        <v>72.364</v>
      </c>
      <c r="H229" s="182" t="n">
        <v>0.024</v>
      </c>
      <c r="I229" s="182" t="n">
        <v>28.75</v>
      </c>
      <c r="J229" s="182" t="n">
        <v>160</v>
      </c>
      <c r="K229" s="182" t="n">
        <v>1.855</v>
      </c>
      <c r="L229" s="182" t="n">
        <v>32.4</v>
      </c>
      <c r="M229" s="182" t="n">
        <v>24.01</v>
      </c>
      <c r="N229" s="182" t="n">
        <v>13.12</v>
      </c>
      <c r="O229" s="182" t="n">
        <v>0.446</v>
      </c>
    </row>
    <row r="230" s="184" customFormat="true" ht="15.6" hidden="false" customHeight="false" outlineLevel="0" collapsed="false">
      <c r="A230" s="180" t="s">
        <v>161</v>
      </c>
      <c r="B230" s="181" t="s">
        <v>289</v>
      </c>
      <c r="C230" s="181" t="n">
        <v>80</v>
      </c>
      <c r="D230" s="182" t="n">
        <v>19.562</v>
      </c>
      <c r="E230" s="182" t="n">
        <v>10.136</v>
      </c>
      <c r="F230" s="182" t="n">
        <v>0.366</v>
      </c>
      <c r="G230" s="182" t="n">
        <v>170.2</v>
      </c>
      <c r="H230" s="182" t="n">
        <v>0.113</v>
      </c>
      <c r="I230" s="182" t="n">
        <v>1.636</v>
      </c>
      <c r="J230" s="182"/>
      <c r="K230" s="182" t="n">
        <v>0.464</v>
      </c>
      <c r="L230" s="182" t="n">
        <v>26.041</v>
      </c>
      <c r="M230" s="182" t="n">
        <v>3.819</v>
      </c>
      <c r="N230" s="182" t="n">
        <v>24.072</v>
      </c>
      <c r="O230" s="182" t="n">
        <v>3.112</v>
      </c>
    </row>
    <row r="231" s="184" customFormat="true" ht="15.6" hidden="false" customHeight="false" outlineLevel="0" collapsed="false">
      <c r="A231" s="180" t="s">
        <v>268</v>
      </c>
      <c r="B231" s="181" t="s">
        <v>269</v>
      </c>
      <c r="C231" s="181" t="n">
        <v>30</v>
      </c>
      <c r="D231" s="182" t="n">
        <v>0.431</v>
      </c>
      <c r="E231" s="182" t="n">
        <v>1.088</v>
      </c>
      <c r="F231" s="182" t="n">
        <v>2.791</v>
      </c>
      <c r="G231" s="182" t="n">
        <v>22.838</v>
      </c>
      <c r="H231" s="182" t="n">
        <v>0.026</v>
      </c>
      <c r="I231" s="182" t="n">
        <v>1.189</v>
      </c>
      <c r="J231" s="182" t="n">
        <v>22.42</v>
      </c>
      <c r="K231" s="182" t="n">
        <v>0.532</v>
      </c>
      <c r="L231" s="182" t="n">
        <v>1.646</v>
      </c>
      <c r="M231" s="182" t="n">
        <v>5.197</v>
      </c>
      <c r="N231" s="182" t="n">
        <v>2.154</v>
      </c>
      <c r="O231" s="182" t="n">
        <v>0.103</v>
      </c>
    </row>
    <row r="232" s="184" customFormat="true" ht="15.6" hidden="false" customHeight="false" outlineLevel="0" collapsed="false">
      <c r="A232" s="180"/>
      <c r="B232" s="181" t="s">
        <v>290</v>
      </c>
      <c r="C232" s="181" t="n">
        <v>150</v>
      </c>
      <c r="D232" s="182" t="n">
        <v>4.614</v>
      </c>
      <c r="E232" s="182" t="n">
        <v>4.823</v>
      </c>
      <c r="F232" s="182" t="n">
        <v>20.792</v>
      </c>
      <c r="G232" s="182" t="n">
        <v>144.849</v>
      </c>
      <c r="H232" s="182" t="n">
        <v>0.157</v>
      </c>
      <c r="I232" s="182"/>
      <c r="J232" s="182" t="n">
        <v>20</v>
      </c>
      <c r="K232" s="182" t="n">
        <v>0.34</v>
      </c>
      <c r="L232" s="182" t="n">
        <v>9.546</v>
      </c>
      <c r="M232" s="182" t="n">
        <v>109.895</v>
      </c>
      <c r="N232" s="182" t="n">
        <v>72.665</v>
      </c>
      <c r="O232" s="182" t="n">
        <v>2.451</v>
      </c>
    </row>
    <row r="233" s="184" customFormat="true" ht="15.6" hidden="false" customHeight="false" outlineLevel="0" collapsed="false">
      <c r="A233" s="180"/>
      <c r="B233" s="181" t="s">
        <v>255</v>
      </c>
      <c r="C233" s="181" t="n">
        <v>200</v>
      </c>
      <c r="D233" s="182" t="n">
        <v>0.16</v>
      </c>
      <c r="E233" s="182" t="n">
        <v>0.16</v>
      </c>
      <c r="F233" s="182" t="n">
        <v>13.9</v>
      </c>
      <c r="G233" s="182" t="n">
        <v>58.701</v>
      </c>
      <c r="H233" s="182" t="n">
        <v>0.012</v>
      </c>
      <c r="I233" s="182" t="n">
        <v>4.01</v>
      </c>
      <c r="J233" s="182" t="n">
        <v>2</v>
      </c>
      <c r="K233" s="182" t="n">
        <v>0.08</v>
      </c>
      <c r="L233" s="182" t="n">
        <v>6.895</v>
      </c>
      <c r="M233" s="182" t="n">
        <v>5.224</v>
      </c>
      <c r="N233" s="182" t="n">
        <v>4.04</v>
      </c>
      <c r="O233" s="182" t="n">
        <v>0.992</v>
      </c>
    </row>
    <row r="234" s="184" customFormat="true" ht="15.6" hidden="false" customHeight="false" outlineLevel="0" collapsed="false">
      <c r="A234" s="180"/>
      <c r="B234" s="181" t="s">
        <v>291</v>
      </c>
      <c r="C234" s="181" t="n">
        <v>25</v>
      </c>
      <c r="D234" s="182" t="n">
        <v>1.875</v>
      </c>
      <c r="E234" s="182" t="n">
        <v>2.45</v>
      </c>
      <c r="F234" s="182" t="n">
        <v>18.6</v>
      </c>
      <c r="G234" s="182" t="n">
        <v>104.25</v>
      </c>
      <c r="H234" s="182" t="n">
        <v>0.02</v>
      </c>
      <c r="I234" s="182"/>
      <c r="J234" s="182" t="n">
        <v>2.5</v>
      </c>
      <c r="K234" s="182"/>
      <c r="L234" s="182" t="n">
        <v>7.25</v>
      </c>
      <c r="M234" s="182" t="n">
        <v>22.5</v>
      </c>
      <c r="N234" s="182" t="n">
        <v>5</v>
      </c>
      <c r="O234" s="182" t="n">
        <v>0.525</v>
      </c>
    </row>
    <row r="235" s="184" customFormat="true" ht="15.6" hidden="false" customHeight="false" outlineLevel="0" collapsed="false">
      <c r="A235" s="180"/>
      <c r="B235" s="181" t="s">
        <v>18</v>
      </c>
      <c r="C235" s="181" t="n">
        <v>40</v>
      </c>
      <c r="D235" s="182" t="n">
        <v>3.16</v>
      </c>
      <c r="E235" s="182" t="n">
        <v>0.4</v>
      </c>
      <c r="F235" s="182" t="n">
        <v>19.32</v>
      </c>
      <c r="G235" s="182" t="n">
        <v>94</v>
      </c>
      <c r="H235" s="182" t="n">
        <v>0.064</v>
      </c>
      <c r="I235" s="182"/>
      <c r="J235" s="182"/>
      <c r="K235" s="182" t="n">
        <v>0.52</v>
      </c>
      <c r="L235" s="182" t="n">
        <v>9.2</v>
      </c>
      <c r="M235" s="182" t="n">
        <v>34.8</v>
      </c>
      <c r="N235" s="182" t="n">
        <v>13.2</v>
      </c>
      <c r="O235" s="182" t="n">
        <v>0.8</v>
      </c>
    </row>
    <row r="236" s="184" customFormat="true" ht="15.6" hidden="false" customHeight="false" outlineLevel="0" collapsed="false">
      <c r="A236" s="180"/>
      <c r="B236" s="181" t="s">
        <v>249</v>
      </c>
      <c r="C236" s="181" t="n">
        <v>25</v>
      </c>
      <c r="D236" s="182" t="n">
        <v>1.65</v>
      </c>
      <c r="E236" s="182" t="n">
        <v>0.3</v>
      </c>
      <c r="F236" s="182" t="n">
        <v>8.55</v>
      </c>
      <c r="G236" s="182" t="n">
        <v>43.5</v>
      </c>
      <c r="H236" s="182" t="n">
        <v>0.05</v>
      </c>
      <c r="I236" s="182"/>
      <c r="J236" s="182" t="n">
        <v>1.5</v>
      </c>
      <c r="K236" s="182" t="n">
        <v>0.55</v>
      </c>
      <c r="L236" s="182" t="n">
        <v>8.75</v>
      </c>
      <c r="M236" s="182" t="n">
        <v>39.5</v>
      </c>
      <c r="N236" s="182" t="n">
        <v>11.75</v>
      </c>
      <c r="O236" s="182" t="n">
        <v>0.975</v>
      </c>
    </row>
    <row r="237" s="183" customFormat="true" ht="31.2" hidden="false" customHeight="false" outlineLevel="0" collapsed="false">
      <c r="A237" s="180" t="s">
        <v>242</v>
      </c>
      <c r="B237" s="181"/>
      <c r="C237" s="181" t="n">
        <v>630</v>
      </c>
      <c r="D237" s="182" t="n">
        <v>32.69</v>
      </c>
      <c r="E237" s="182" t="n">
        <v>23.423</v>
      </c>
      <c r="F237" s="182" t="n">
        <v>91.824</v>
      </c>
      <c r="G237" s="182" t="n">
        <v>710.702</v>
      </c>
      <c r="H237" s="182" t="n">
        <v>0.466</v>
      </c>
      <c r="I237" s="182" t="n">
        <v>35.585</v>
      </c>
      <c r="J237" s="182" t="n">
        <v>208.42</v>
      </c>
      <c r="K237" s="182" t="n">
        <v>4.341</v>
      </c>
      <c r="L237" s="182" t="n">
        <v>101.728</v>
      </c>
      <c r="M237" s="182" t="n">
        <v>244.945</v>
      </c>
      <c r="N237" s="182" t="n">
        <v>146.001</v>
      </c>
      <c r="O237" s="182" t="n">
        <v>9.404</v>
      </c>
    </row>
    <row r="238" s="184" customFormat="true" ht="31.2" hidden="false" customHeight="false" outlineLevel="0" collapsed="false">
      <c r="A238" s="180" t="s">
        <v>243</v>
      </c>
      <c r="B238" s="181"/>
      <c r="C238" s="181"/>
      <c r="D238" s="182"/>
      <c r="E238" s="182"/>
      <c r="F238" s="182"/>
      <c r="G238" s="182"/>
      <c r="H238" s="182"/>
      <c r="I238" s="182"/>
      <c r="J238" s="182"/>
      <c r="K238" s="182"/>
      <c r="L238" s="182"/>
      <c r="M238" s="182"/>
      <c r="N238" s="182"/>
      <c r="O238" s="182"/>
    </row>
    <row r="239" s="184" customFormat="true" ht="15.6" hidden="false" customHeight="false" outlineLevel="0" collapsed="false">
      <c r="A239" s="180" t="s">
        <v>244</v>
      </c>
      <c r="B239" s="181" t="s">
        <v>245</v>
      </c>
      <c r="C239" s="181" t="n">
        <v>50</v>
      </c>
      <c r="D239" s="182" t="n">
        <v>4.474</v>
      </c>
      <c r="E239" s="182" t="n">
        <v>8.168</v>
      </c>
      <c r="F239" s="182" t="n">
        <v>23.894</v>
      </c>
      <c r="G239" s="182" t="n">
        <v>186.877</v>
      </c>
      <c r="H239" s="182" t="n">
        <v>0.221</v>
      </c>
      <c r="I239" s="182"/>
      <c r="J239" s="182" t="n">
        <v>5</v>
      </c>
      <c r="K239" s="182" t="n">
        <v>2.439</v>
      </c>
      <c r="L239" s="182" t="n">
        <v>123.575</v>
      </c>
      <c r="M239" s="182" t="n">
        <v>92.986</v>
      </c>
      <c r="N239" s="182" t="n">
        <v>35.861</v>
      </c>
      <c r="O239" s="182" t="n">
        <v>1.112</v>
      </c>
    </row>
    <row r="240" s="184" customFormat="true" ht="15.6" hidden="false" customHeight="false" outlineLevel="0" collapsed="false">
      <c r="A240" s="180" t="n">
        <v>0</v>
      </c>
      <c r="B240" s="181" t="s">
        <v>23</v>
      </c>
      <c r="C240" s="181" t="n">
        <v>200</v>
      </c>
      <c r="D240" s="182" t="n">
        <v>1</v>
      </c>
      <c r="E240" s="182" t="n">
        <v>0.2</v>
      </c>
      <c r="F240" s="182" t="n">
        <v>20.2</v>
      </c>
      <c r="G240" s="182" t="n">
        <v>92</v>
      </c>
      <c r="H240" s="182" t="n">
        <v>0.02</v>
      </c>
      <c r="I240" s="182" t="n">
        <v>40</v>
      </c>
      <c r="J240" s="182"/>
      <c r="K240" s="182" t="n">
        <v>0.2</v>
      </c>
      <c r="L240" s="182" t="n">
        <v>14</v>
      </c>
      <c r="M240" s="182" t="n">
        <v>14</v>
      </c>
      <c r="N240" s="182" t="n">
        <v>8</v>
      </c>
      <c r="O240" s="182" t="n">
        <v>2.8</v>
      </c>
    </row>
    <row r="241" s="184" customFormat="true" ht="15.6" hidden="false" customHeight="false" outlineLevel="0" collapsed="false">
      <c r="A241" s="180"/>
      <c r="B241" s="181" t="s">
        <v>24</v>
      </c>
      <c r="C241" s="181" t="n">
        <v>15</v>
      </c>
      <c r="D241" s="182" t="n">
        <v>0.075</v>
      </c>
      <c r="E241" s="182"/>
      <c r="F241" s="182" t="n">
        <v>12</v>
      </c>
      <c r="G241" s="182" t="n">
        <v>48.6</v>
      </c>
      <c r="H241" s="182"/>
      <c r="I241" s="182"/>
      <c r="J241" s="182"/>
      <c r="K241" s="182"/>
      <c r="L241" s="182" t="n">
        <v>3.15</v>
      </c>
      <c r="M241" s="182" t="n">
        <v>1.65</v>
      </c>
      <c r="N241" s="182" t="n">
        <v>1.05</v>
      </c>
      <c r="O241" s="182" t="n">
        <v>0.24</v>
      </c>
    </row>
    <row r="242" s="184" customFormat="true" ht="46.8" hidden="false" customHeight="false" outlineLevel="0" collapsed="false">
      <c r="A242" s="180" t="s">
        <v>246</v>
      </c>
      <c r="B242" s="181"/>
      <c r="C242" s="181" t="n">
        <v>265</v>
      </c>
      <c r="D242" s="182" t="n">
        <v>5.549</v>
      </c>
      <c r="E242" s="182" t="n">
        <v>8.368</v>
      </c>
      <c r="F242" s="182" t="n">
        <v>56.094</v>
      </c>
      <c r="G242" s="182" t="n">
        <v>327.477</v>
      </c>
      <c r="H242" s="182" t="n">
        <v>0.241</v>
      </c>
      <c r="I242" s="182" t="n">
        <v>40</v>
      </c>
      <c r="J242" s="182" t="n">
        <v>5</v>
      </c>
      <c r="K242" s="182" t="n">
        <v>2.639</v>
      </c>
      <c r="L242" s="182" t="n">
        <v>140.725</v>
      </c>
      <c r="M242" s="182" t="n">
        <v>108.636</v>
      </c>
      <c r="N242" s="182" t="n">
        <v>44.911</v>
      </c>
      <c r="O242" s="182" t="n">
        <v>4.152</v>
      </c>
    </row>
    <row r="243" s="184" customFormat="true" ht="15.6" hidden="false" customHeight="false" outlineLevel="0" collapsed="false">
      <c r="A243" s="180" t="s">
        <v>26</v>
      </c>
      <c r="B243" s="181"/>
      <c r="C243" s="181"/>
      <c r="D243" s="182"/>
      <c r="E243" s="182"/>
      <c r="F243" s="182"/>
      <c r="G243" s="182"/>
      <c r="H243" s="182"/>
      <c r="I243" s="182"/>
      <c r="J243" s="182"/>
      <c r="K243" s="182"/>
      <c r="L243" s="182"/>
      <c r="M243" s="182"/>
      <c r="N243" s="182"/>
      <c r="O243" s="182"/>
    </row>
    <row r="244" s="184" customFormat="true" ht="15.6" hidden="false" customHeight="false" outlineLevel="0" collapsed="false">
      <c r="A244" s="180" t="s">
        <v>170</v>
      </c>
      <c r="B244" s="181" t="s">
        <v>167</v>
      </c>
      <c r="C244" s="181" t="n">
        <v>60</v>
      </c>
      <c r="D244" s="182" t="n">
        <v>1.549</v>
      </c>
      <c r="E244" s="182" t="n">
        <v>5.062</v>
      </c>
      <c r="F244" s="182" t="n">
        <v>8.71</v>
      </c>
      <c r="G244" s="182" t="n">
        <v>87.655</v>
      </c>
      <c r="H244" s="182" t="n">
        <v>0.037</v>
      </c>
      <c r="I244" s="182" t="n">
        <v>12.35</v>
      </c>
      <c r="J244" s="182"/>
      <c r="K244" s="182" t="n">
        <v>2.417</v>
      </c>
      <c r="L244" s="182" t="n">
        <v>26.74</v>
      </c>
      <c r="M244" s="182" t="n">
        <v>36.78</v>
      </c>
      <c r="N244" s="182" t="n">
        <v>19.16</v>
      </c>
      <c r="O244" s="182" t="n">
        <v>1.095</v>
      </c>
    </row>
    <row r="245" s="184" customFormat="true" ht="15.6" hidden="false" customHeight="false" outlineLevel="0" collapsed="false">
      <c r="A245" s="180" t="s">
        <v>172</v>
      </c>
      <c r="B245" s="181" t="s">
        <v>292</v>
      </c>
      <c r="C245" s="181" t="n">
        <v>250</v>
      </c>
      <c r="D245" s="182" t="n">
        <v>2.502</v>
      </c>
      <c r="E245" s="182" t="n">
        <v>3.19</v>
      </c>
      <c r="F245" s="182" t="n">
        <v>15.662</v>
      </c>
      <c r="G245" s="182" t="n">
        <v>101.636</v>
      </c>
      <c r="H245" s="182" t="n">
        <v>0.045</v>
      </c>
      <c r="I245" s="182" t="n">
        <v>1.5</v>
      </c>
      <c r="J245" s="182" t="n">
        <v>216</v>
      </c>
      <c r="K245" s="182" t="n">
        <v>0.4</v>
      </c>
      <c r="L245" s="182" t="n">
        <v>13.32</v>
      </c>
      <c r="M245" s="182" t="n">
        <v>30.463</v>
      </c>
      <c r="N245" s="182" t="n">
        <v>8.565</v>
      </c>
      <c r="O245" s="182" t="n">
        <v>0.5</v>
      </c>
    </row>
    <row r="246" s="184" customFormat="true" ht="15.6" hidden="false" customHeight="false" outlineLevel="0" collapsed="false">
      <c r="A246" s="180" t="s">
        <v>174</v>
      </c>
      <c r="B246" s="181" t="s">
        <v>293</v>
      </c>
      <c r="C246" s="181" t="n">
        <v>90</v>
      </c>
      <c r="D246" s="182" t="n">
        <v>11.872</v>
      </c>
      <c r="E246" s="182" t="n">
        <v>0.646</v>
      </c>
      <c r="F246" s="182" t="n">
        <v>13.803</v>
      </c>
      <c r="G246" s="182" t="n">
        <v>108.7</v>
      </c>
      <c r="H246" s="182" t="n">
        <v>0.1</v>
      </c>
      <c r="I246" s="182" t="n">
        <v>0.6</v>
      </c>
      <c r="J246" s="182" t="n">
        <v>6</v>
      </c>
      <c r="K246" s="182" t="n">
        <v>0.919</v>
      </c>
      <c r="L246" s="182" t="n">
        <v>25.15</v>
      </c>
      <c r="M246" s="182" t="n">
        <v>151.83</v>
      </c>
      <c r="N246" s="182" t="n">
        <v>27.73</v>
      </c>
      <c r="O246" s="182" t="n">
        <v>0.946</v>
      </c>
    </row>
    <row r="247" s="184" customFormat="true" ht="15.6" hidden="false" customHeight="false" outlineLevel="0" collapsed="false">
      <c r="A247" s="180" t="s">
        <v>145</v>
      </c>
      <c r="B247" s="181" t="s">
        <v>286</v>
      </c>
      <c r="C247" s="181" t="n">
        <v>150</v>
      </c>
      <c r="D247" s="182" t="n">
        <v>2.84</v>
      </c>
      <c r="E247" s="182" t="n">
        <v>4.564</v>
      </c>
      <c r="F247" s="182" t="n">
        <v>23.146</v>
      </c>
      <c r="G247" s="182" t="n">
        <v>145.304</v>
      </c>
      <c r="H247" s="182" t="n">
        <v>0.17</v>
      </c>
      <c r="I247" s="182" t="n">
        <v>28.4</v>
      </c>
      <c r="J247" s="182"/>
      <c r="K247" s="182" t="n">
        <v>1.902</v>
      </c>
      <c r="L247" s="182" t="n">
        <v>21.56</v>
      </c>
      <c r="M247" s="182" t="n">
        <v>83.94</v>
      </c>
      <c r="N247" s="182" t="n">
        <v>33.1</v>
      </c>
      <c r="O247" s="182" t="n">
        <v>1.336</v>
      </c>
    </row>
    <row r="248" s="184" customFormat="true" ht="15.6" hidden="false" customHeight="false" outlineLevel="0" collapsed="false">
      <c r="A248" s="180" t="s">
        <v>65</v>
      </c>
      <c r="B248" s="181" t="s">
        <v>64</v>
      </c>
      <c r="C248" s="181" t="n">
        <v>200</v>
      </c>
      <c r="D248" s="182" t="n">
        <v>0.78</v>
      </c>
      <c r="E248" s="182" t="n">
        <v>0.06</v>
      </c>
      <c r="F248" s="182" t="n">
        <v>20.12</v>
      </c>
      <c r="G248" s="182" t="n">
        <v>85.3</v>
      </c>
      <c r="H248" s="182" t="n">
        <v>0.02</v>
      </c>
      <c r="I248" s="182" t="n">
        <v>0.8</v>
      </c>
      <c r="J248" s="182"/>
      <c r="K248" s="182" t="n">
        <v>1.1</v>
      </c>
      <c r="L248" s="182" t="n">
        <v>32</v>
      </c>
      <c r="M248" s="182" t="n">
        <v>29.2</v>
      </c>
      <c r="N248" s="182" t="n">
        <v>21</v>
      </c>
      <c r="O248" s="182" t="n">
        <v>0.67</v>
      </c>
    </row>
    <row r="249" s="184" customFormat="true" ht="15.6" hidden="false" customHeight="false" outlineLevel="0" collapsed="false">
      <c r="A249" s="180" t="n">
        <v>0</v>
      </c>
      <c r="B249" s="181" t="s">
        <v>18</v>
      </c>
      <c r="C249" s="181" t="n">
        <v>60</v>
      </c>
      <c r="D249" s="182" t="n">
        <v>4.74</v>
      </c>
      <c r="E249" s="182" t="n">
        <v>0.6</v>
      </c>
      <c r="F249" s="182" t="n">
        <v>28.98</v>
      </c>
      <c r="G249" s="182" t="n">
        <v>141</v>
      </c>
      <c r="H249" s="182" t="n">
        <v>0.096</v>
      </c>
      <c r="I249" s="182"/>
      <c r="J249" s="182"/>
      <c r="K249" s="182" t="n">
        <v>0.78</v>
      </c>
      <c r="L249" s="182" t="n">
        <v>13.8</v>
      </c>
      <c r="M249" s="182" t="n">
        <v>52.2</v>
      </c>
      <c r="N249" s="182" t="n">
        <v>19.8</v>
      </c>
      <c r="O249" s="182" t="n">
        <v>1.2</v>
      </c>
    </row>
    <row r="250" s="184" customFormat="true" ht="15.6" hidden="false" customHeight="false" outlineLevel="0" collapsed="false">
      <c r="A250" s="180"/>
      <c r="B250" s="181" t="s">
        <v>249</v>
      </c>
      <c r="C250" s="181" t="n">
        <v>40</v>
      </c>
      <c r="D250" s="182" t="n">
        <v>2.64</v>
      </c>
      <c r="E250" s="182" t="n">
        <v>0.48</v>
      </c>
      <c r="F250" s="182" t="n">
        <v>13.68</v>
      </c>
      <c r="G250" s="182" t="n">
        <v>69.6</v>
      </c>
      <c r="H250" s="182" t="n">
        <v>0.08</v>
      </c>
      <c r="I250" s="182"/>
      <c r="J250" s="182" t="n">
        <v>2.4</v>
      </c>
      <c r="K250" s="182" t="n">
        <v>0.88</v>
      </c>
      <c r="L250" s="182" t="n">
        <v>14</v>
      </c>
      <c r="M250" s="182" t="n">
        <v>63.2</v>
      </c>
      <c r="N250" s="182" t="n">
        <v>18.8</v>
      </c>
      <c r="O250" s="182" t="n">
        <v>1.56</v>
      </c>
    </row>
    <row r="251" s="184" customFormat="true" ht="31.2" hidden="false" customHeight="false" outlineLevel="0" collapsed="false">
      <c r="A251" s="180" t="s">
        <v>38</v>
      </c>
      <c r="B251" s="181"/>
      <c r="C251" s="181" t="n">
        <v>850</v>
      </c>
      <c r="D251" s="182" t="n">
        <v>26.923</v>
      </c>
      <c r="E251" s="182" t="n">
        <v>14.602</v>
      </c>
      <c r="F251" s="182" t="n">
        <v>124.101</v>
      </c>
      <c r="G251" s="182" t="n">
        <v>739.195</v>
      </c>
      <c r="H251" s="182" t="n">
        <v>0.549</v>
      </c>
      <c r="I251" s="182" t="n">
        <v>43.65</v>
      </c>
      <c r="J251" s="182" t="n">
        <v>224.4</v>
      </c>
      <c r="K251" s="182" t="n">
        <v>8.398</v>
      </c>
      <c r="L251" s="182" t="n">
        <v>146.57</v>
      </c>
      <c r="M251" s="182" t="n">
        <v>447.613</v>
      </c>
      <c r="N251" s="182" t="n">
        <v>148.155</v>
      </c>
      <c r="O251" s="182" t="n">
        <v>7.307</v>
      </c>
    </row>
    <row r="252" s="184" customFormat="true" ht="15.6" hidden="false" customHeight="false" outlineLevel="0" collapsed="false">
      <c r="A252" s="180" t="s">
        <v>40</v>
      </c>
      <c r="B252" s="181"/>
      <c r="C252" s="181"/>
      <c r="D252" s="182"/>
      <c r="E252" s="182"/>
      <c r="F252" s="182"/>
      <c r="G252" s="182"/>
      <c r="H252" s="182"/>
      <c r="I252" s="182"/>
      <c r="J252" s="182"/>
      <c r="K252" s="182"/>
      <c r="L252" s="182"/>
      <c r="M252" s="182"/>
      <c r="N252" s="182"/>
      <c r="O252" s="182"/>
    </row>
    <row r="253" s="184" customFormat="true" ht="15.6" hidden="false" customHeight="false" outlineLevel="0" collapsed="false">
      <c r="A253" s="180" t="s">
        <v>244</v>
      </c>
      <c r="B253" s="181" t="s">
        <v>245</v>
      </c>
      <c r="C253" s="181" t="n">
        <v>50</v>
      </c>
      <c r="D253" s="182" t="n">
        <v>4.474</v>
      </c>
      <c r="E253" s="182" t="n">
        <v>8.168</v>
      </c>
      <c r="F253" s="182" t="n">
        <v>23.894</v>
      </c>
      <c r="G253" s="182" t="n">
        <v>186.877</v>
      </c>
      <c r="H253" s="182" t="n">
        <v>0.221</v>
      </c>
      <c r="I253" s="182"/>
      <c r="J253" s="182" t="n">
        <v>5</v>
      </c>
      <c r="K253" s="182" t="n">
        <v>2.439</v>
      </c>
      <c r="L253" s="182" t="n">
        <v>123.575</v>
      </c>
      <c r="M253" s="182" t="n">
        <v>92.986</v>
      </c>
      <c r="N253" s="182" t="n">
        <v>35.861</v>
      </c>
      <c r="O253" s="182" t="n">
        <v>1.112</v>
      </c>
    </row>
    <row r="254" s="184" customFormat="true" ht="15.6" hidden="false" customHeight="false" outlineLevel="0" collapsed="false">
      <c r="A254" s="180" t="n">
        <v>0</v>
      </c>
      <c r="B254" s="181" t="s">
        <v>23</v>
      </c>
      <c r="C254" s="181" t="n">
        <v>200</v>
      </c>
      <c r="D254" s="182" t="n">
        <v>1</v>
      </c>
      <c r="E254" s="182" t="n">
        <v>0.2</v>
      </c>
      <c r="F254" s="182" t="n">
        <v>20.2</v>
      </c>
      <c r="G254" s="182" t="n">
        <v>92</v>
      </c>
      <c r="H254" s="182" t="n">
        <v>0.02</v>
      </c>
      <c r="I254" s="182" t="n">
        <v>40</v>
      </c>
      <c r="J254" s="182"/>
      <c r="K254" s="182" t="n">
        <v>0.2</v>
      </c>
      <c r="L254" s="182" t="n">
        <v>14</v>
      </c>
      <c r="M254" s="182" t="n">
        <v>14</v>
      </c>
      <c r="N254" s="182" t="n">
        <v>8</v>
      </c>
      <c r="O254" s="182" t="n">
        <v>2.8</v>
      </c>
    </row>
    <row r="255" s="184" customFormat="true" ht="15.6" hidden="false" customHeight="false" outlineLevel="0" collapsed="false">
      <c r="A255" s="180"/>
      <c r="B255" s="181" t="s">
        <v>24</v>
      </c>
      <c r="C255" s="181" t="n">
        <v>15</v>
      </c>
      <c r="D255" s="182" t="n">
        <v>0.075</v>
      </c>
      <c r="E255" s="182"/>
      <c r="F255" s="182" t="n">
        <v>12</v>
      </c>
      <c r="G255" s="182" t="n">
        <v>48.6</v>
      </c>
      <c r="H255" s="182"/>
      <c r="I255" s="182"/>
      <c r="J255" s="182"/>
      <c r="K255" s="182"/>
      <c r="L255" s="182" t="n">
        <v>3.15</v>
      </c>
      <c r="M255" s="182" t="n">
        <v>1.65</v>
      </c>
      <c r="N255" s="182" t="n">
        <v>1.05</v>
      </c>
      <c r="O255" s="182" t="n">
        <v>0.24</v>
      </c>
    </row>
    <row r="256" s="184" customFormat="true" ht="31.2" hidden="false" customHeight="false" outlineLevel="0" collapsed="false">
      <c r="A256" s="180" t="s">
        <v>43</v>
      </c>
      <c r="B256" s="181"/>
      <c r="C256" s="181" t="n">
        <f aca="false">SUM(C253:C255)</f>
        <v>265</v>
      </c>
      <c r="D256" s="182" t="n">
        <f aca="false">SUM(D253:D255)</f>
        <v>5.549</v>
      </c>
      <c r="E256" s="182" t="n">
        <f aca="false">SUM(E253:E255)</f>
        <v>8.368</v>
      </c>
      <c r="F256" s="182" t="n">
        <f aca="false">SUM(F253:F255)</f>
        <v>56.094</v>
      </c>
      <c r="G256" s="182" t="n">
        <f aca="false">SUM(G253:G255)</f>
        <v>327.477</v>
      </c>
      <c r="H256" s="182" t="n">
        <f aca="false">SUM(H253:H255)</f>
        <v>0.241</v>
      </c>
      <c r="I256" s="182" t="n">
        <f aca="false">SUM(I253:I255)</f>
        <v>40</v>
      </c>
      <c r="J256" s="182" t="n">
        <f aca="false">SUM(J253:J255)</f>
        <v>5</v>
      </c>
      <c r="K256" s="182" t="n">
        <f aca="false">SUM(K253:K255)</f>
        <v>2.639</v>
      </c>
      <c r="L256" s="182" t="n">
        <f aca="false">SUM(L253:L255)</f>
        <v>140.725</v>
      </c>
      <c r="M256" s="182" t="n">
        <f aca="false">SUM(M253:M255)</f>
        <v>108.636</v>
      </c>
      <c r="N256" s="182" t="n">
        <f aca="false">SUM(N253:N255)</f>
        <v>44.911</v>
      </c>
      <c r="O256" s="182" t="n">
        <f aca="false">SUM(O253:O255)</f>
        <v>4.152</v>
      </c>
    </row>
    <row r="257" s="184" customFormat="true" ht="31.2" hidden="false" customHeight="false" outlineLevel="0" collapsed="false">
      <c r="A257" s="180" t="s">
        <v>294</v>
      </c>
      <c r="B257" s="181"/>
      <c r="C257" s="181" t="n">
        <v>2095</v>
      </c>
      <c r="D257" s="182" t="n">
        <v>70.891</v>
      </c>
      <c r="E257" s="182" t="n">
        <v>54.914</v>
      </c>
      <c r="F257" s="182" t="n">
        <v>318.529</v>
      </c>
      <c r="G257" s="182" t="n">
        <v>2071.391</v>
      </c>
      <c r="H257" s="182" t="n">
        <v>1.555</v>
      </c>
      <c r="I257" s="182" t="n">
        <v>237.235</v>
      </c>
      <c r="J257" s="182" t="n">
        <v>508.18</v>
      </c>
      <c r="K257" s="182" t="n">
        <v>18.361</v>
      </c>
      <c r="L257" s="182" t="n">
        <v>558.798</v>
      </c>
      <c r="M257" s="182" t="n">
        <v>922.858</v>
      </c>
      <c r="N257" s="182" t="n">
        <v>390.648</v>
      </c>
      <c r="O257" s="182" t="n">
        <v>22.572</v>
      </c>
    </row>
    <row r="258" s="184" customFormat="true" ht="31.2" hidden="false" customHeight="false" outlineLevel="0" collapsed="false">
      <c r="A258" s="180" t="s">
        <v>177</v>
      </c>
      <c r="B258" s="181"/>
      <c r="C258" s="181"/>
      <c r="D258" s="182"/>
      <c r="E258" s="182"/>
      <c r="F258" s="182"/>
      <c r="G258" s="182"/>
      <c r="H258" s="182"/>
      <c r="I258" s="182"/>
      <c r="J258" s="182"/>
      <c r="K258" s="182"/>
      <c r="L258" s="182"/>
      <c r="M258" s="182"/>
      <c r="N258" s="182"/>
      <c r="O258" s="182"/>
    </row>
    <row r="259" s="184" customFormat="true" ht="15.6" hidden="false" customHeight="false" outlineLevel="0" collapsed="false">
      <c r="A259" s="180" t="s">
        <v>3</v>
      </c>
      <c r="B259" s="181" t="s">
        <v>4</v>
      </c>
      <c r="C259" s="181" t="s">
        <v>5</v>
      </c>
      <c r="D259" s="182" t="s">
        <v>220</v>
      </c>
      <c r="E259" s="182"/>
      <c r="F259" s="182"/>
      <c r="G259" s="182" t="s">
        <v>221</v>
      </c>
      <c r="H259" s="182" t="s">
        <v>222</v>
      </c>
      <c r="I259" s="182"/>
      <c r="J259" s="182"/>
      <c r="K259" s="182"/>
      <c r="L259" s="182" t="s">
        <v>223</v>
      </c>
      <c r="M259" s="182"/>
      <c r="N259" s="182"/>
      <c r="O259" s="182"/>
    </row>
    <row r="260" s="184" customFormat="true" ht="15.6" hidden="false" customHeight="false" outlineLevel="0" collapsed="false">
      <c r="A260" s="180"/>
      <c r="B260" s="181"/>
      <c r="C260" s="181"/>
      <c r="D260" s="182" t="s">
        <v>224</v>
      </c>
      <c r="E260" s="182" t="s">
        <v>225</v>
      </c>
      <c r="F260" s="182" t="s">
        <v>226</v>
      </c>
      <c r="G260" s="182"/>
      <c r="H260" s="182" t="s">
        <v>227</v>
      </c>
      <c r="I260" s="182" t="s">
        <v>228</v>
      </c>
      <c r="J260" s="182" t="s">
        <v>229</v>
      </c>
      <c r="K260" s="182" t="s">
        <v>230</v>
      </c>
      <c r="L260" s="182" t="s">
        <v>231</v>
      </c>
      <c r="M260" s="182" t="s">
        <v>232</v>
      </c>
      <c r="N260" s="182" t="s">
        <v>233</v>
      </c>
      <c r="O260" s="182" t="s">
        <v>234</v>
      </c>
    </row>
    <row r="261" s="184" customFormat="true" ht="15.6" hidden="false" customHeight="false" outlineLevel="0" collapsed="false">
      <c r="A261" s="180" t="s">
        <v>236</v>
      </c>
      <c r="B261" s="181"/>
      <c r="C261" s="181"/>
      <c r="D261" s="182"/>
      <c r="E261" s="182"/>
      <c r="F261" s="182"/>
      <c r="G261" s="182"/>
      <c r="H261" s="182"/>
      <c r="I261" s="182"/>
      <c r="J261" s="182"/>
      <c r="K261" s="182"/>
      <c r="L261" s="182"/>
      <c r="M261" s="182"/>
      <c r="N261" s="182"/>
      <c r="O261" s="182"/>
    </row>
    <row r="262" s="184" customFormat="true" ht="15.6" hidden="false" customHeight="false" outlineLevel="0" collapsed="false">
      <c r="A262" s="180" t="s">
        <v>295</v>
      </c>
      <c r="B262" s="181" t="s">
        <v>296</v>
      </c>
      <c r="C262" s="181" t="n">
        <v>270</v>
      </c>
      <c r="D262" s="182" t="n">
        <v>33.301</v>
      </c>
      <c r="E262" s="182" t="n">
        <v>19.723</v>
      </c>
      <c r="F262" s="182" t="n">
        <v>28.274</v>
      </c>
      <c r="G262" s="182" t="n">
        <v>426.458</v>
      </c>
      <c r="H262" s="182" t="n">
        <v>0.354</v>
      </c>
      <c r="I262" s="182" t="n">
        <v>30.75</v>
      </c>
      <c r="J262" s="182" t="n">
        <v>878.5</v>
      </c>
      <c r="K262" s="182" t="n">
        <v>4.444</v>
      </c>
      <c r="L262" s="182" t="n">
        <v>53.387</v>
      </c>
      <c r="M262" s="182" t="n">
        <v>323.105</v>
      </c>
      <c r="N262" s="182" t="n">
        <v>73.129</v>
      </c>
      <c r="O262" s="182" t="n">
        <v>3.408</v>
      </c>
    </row>
    <row r="263" s="184" customFormat="true" ht="15.6" hidden="false" customHeight="false" outlineLevel="0" collapsed="false">
      <c r="A263" s="180" t="s">
        <v>77</v>
      </c>
      <c r="B263" s="181" t="s">
        <v>128</v>
      </c>
      <c r="C263" s="181" t="n">
        <v>200</v>
      </c>
      <c r="D263" s="182"/>
      <c r="E263" s="182"/>
      <c r="F263" s="182" t="n">
        <v>9.983</v>
      </c>
      <c r="G263" s="182" t="n">
        <v>39.912</v>
      </c>
      <c r="H263" s="182" t="n">
        <v>0.001</v>
      </c>
      <c r="I263" s="182" t="n">
        <v>0.1</v>
      </c>
      <c r="J263" s="182"/>
      <c r="K263" s="182"/>
      <c r="L263" s="182" t="n">
        <v>4.95</v>
      </c>
      <c r="M263" s="182" t="n">
        <v>8.24</v>
      </c>
      <c r="N263" s="182" t="n">
        <v>4.4</v>
      </c>
      <c r="O263" s="182" t="n">
        <v>0.85</v>
      </c>
    </row>
    <row r="264" s="184" customFormat="true" ht="15.6" hidden="false" customHeight="false" outlineLevel="0" collapsed="false">
      <c r="A264" s="180"/>
      <c r="B264" s="181" t="s">
        <v>18</v>
      </c>
      <c r="C264" s="181" t="n">
        <v>40</v>
      </c>
      <c r="D264" s="182" t="n">
        <v>3.16</v>
      </c>
      <c r="E264" s="182" t="n">
        <v>0.4</v>
      </c>
      <c r="F264" s="182" t="n">
        <v>19.32</v>
      </c>
      <c r="G264" s="182" t="n">
        <v>94</v>
      </c>
      <c r="H264" s="182" t="n">
        <v>0.064</v>
      </c>
      <c r="I264" s="182"/>
      <c r="J264" s="182"/>
      <c r="K264" s="182" t="n">
        <v>0.52</v>
      </c>
      <c r="L264" s="182" t="n">
        <v>9.2</v>
      </c>
      <c r="M264" s="182" t="n">
        <v>34.8</v>
      </c>
      <c r="N264" s="182" t="n">
        <v>13.2</v>
      </c>
      <c r="O264" s="182" t="n">
        <v>0.8</v>
      </c>
    </row>
    <row r="265" s="183" customFormat="true" ht="15.6" hidden="false" customHeight="false" outlineLevel="0" collapsed="false">
      <c r="A265" s="180" t="n">
        <v>0</v>
      </c>
      <c r="B265" s="181" t="s">
        <v>297</v>
      </c>
      <c r="C265" s="181" t="n">
        <v>180</v>
      </c>
      <c r="D265" s="182" t="n">
        <v>0.72</v>
      </c>
      <c r="E265" s="182" t="n">
        <v>0.54</v>
      </c>
      <c r="F265" s="182" t="n">
        <v>18.54</v>
      </c>
      <c r="G265" s="182" t="n">
        <v>84.6</v>
      </c>
      <c r="H265" s="182" t="n">
        <v>0.036</v>
      </c>
      <c r="I265" s="182" t="n">
        <v>9</v>
      </c>
      <c r="J265" s="182"/>
      <c r="K265" s="182" t="n">
        <v>0.72</v>
      </c>
      <c r="L265" s="182" t="n">
        <v>34.2</v>
      </c>
      <c r="M265" s="182" t="n">
        <v>28.8</v>
      </c>
      <c r="N265" s="182" t="n">
        <v>21.6</v>
      </c>
      <c r="O265" s="182" t="n">
        <v>4.14</v>
      </c>
    </row>
    <row r="266" s="184" customFormat="true" ht="31.2" hidden="false" customHeight="false" outlineLevel="0" collapsed="false">
      <c r="A266" s="180" t="s">
        <v>242</v>
      </c>
      <c r="B266" s="181"/>
      <c r="C266" s="181" t="n">
        <v>690</v>
      </c>
      <c r="D266" s="182" t="n">
        <v>37.181</v>
      </c>
      <c r="E266" s="182" t="n">
        <v>20.663</v>
      </c>
      <c r="F266" s="182" t="n">
        <v>76.117</v>
      </c>
      <c r="G266" s="182" t="n">
        <v>644.97</v>
      </c>
      <c r="H266" s="182" t="n">
        <v>0.455</v>
      </c>
      <c r="I266" s="182" t="n">
        <v>39.85</v>
      </c>
      <c r="J266" s="182" t="n">
        <v>878.5</v>
      </c>
      <c r="K266" s="182" t="n">
        <v>5.684</v>
      </c>
      <c r="L266" s="182" t="n">
        <v>101.737</v>
      </c>
      <c r="M266" s="182" t="n">
        <v>394.945</v>
      </c>
      <c r="N266" s="182" t="n">
        <v>112.329</v>
      </c>
      <c r="O266" s="182" t="n">
        <v>9.198</v>
      </c>
    </row>
    <row r="267" s="184" customFormat="true" ht="31.2" hidden="false" customHeight="false" outlineLevel="0" collapsed="false">
      <c r="A267" s="180" t="s">
        <v>243</v>
      </c>
      <c r="B267" s="181"/>
      <c r="C267" s="181"/>
      <c r="D267" s="182"/>
      <c r="E267" s="182"/>
      <c r="F267" s="182"/>
      <c r="G267" s="182"/>
      <c r="H267" s="182"/>
      <c r="I267" s="182"/>
      <c r="J267" s="182"/>
      <c r="K267" s="182"/>
      <c r="L267" s="182"/>
      <c r="M267" s="182"/>
      <c r="N267" s="182"/>
      <c r="O267" s="182"/>
    </row>
    <row r="268" s="184" customFormat="true" ht="15.6" hidden="false" customHeight="false" outlineLevel="0" collapsed="false">
      <c r="A268" s="180" t="s">
        <v>256</v>
      </c>
      <c r="B268" s="181" t="s">
        <v>257</v>
      </c>
      <c r="C268" s="181" t="n">
        <v>50</v>
      </c>
      <c r="D268" s="182" t="n">
        <v>4.292</v>
      </c>
      <c r="E268" s="182" t="n">
        <v>3.929</v>
      </c>
      <c r="F268" s="182" t="n">
        <v>29.72</v>
      </c>
      <c r="G268" s="182" t="n">
        <v>171.244</v>
      </c>
      <c r="H268" s="182" t="n">
        <v>0.306</v>
      </c>
      <c r="I268" s="182"/>
      <c r="J268" s="182"/>
      <c r="K268" s="182" t="n">
        <v>1.445</v>
      </c>
      <c r="L268" s="182" t="n">
        <v>52.36</v>
      </c>
      <c r="M268" s="182" t="n">
        <v>57.535</v>
      </c>
      <c r="N268" s="182" t="n">
        <v>22.45</v>
      </c>
      <c r="O268" s="182" t="n">
        <v>0.964</v>
      </c>
    </row>
    <row r="269" s="184" customFormat="true" ht="15.6" hidden="false" customHeight="false" outlineLevel="0" collapsed="false">
      <c r="A269" s="180" t="n">
        <v>0</v>
      </c>
      <c r="B269" s="181" t="s">
        <v>23</v>
      </c>
      <c r="C269" s="181" t="n">
        <v>200</v>
      </c>
      <c r="D269" s="182" t="n">
        <v>1</v>
      </c>
      <c r="E269" s="182" t="n">
        <v>0.2</v>
      </c>
      <c r="F269" s="182" t="n">
        <v>20.2</v>
      </c>
      <c r="G269" s="182" t="n">
        <v>92</v>
      </c>
      <c r="H269" s="182" t="n">
        <v>0.02</v>
      </c>
      <c r="I269" s="182" t="n">
        <v>40</v>
      </c>
      <c r="J269" s="182"/>
      <c r="K269" s="182" t="n">
        <v>0.2</v>
      </c>
      <c r="L269" s="182" t="n">
        <v>14</v>
      </c>
      <c r="M269" s="182" t="n">
        <v>14</v>
      </c>
      <c r="N269" s="182" t="n">
        <v>8</v>
      </c>
      <c r="O269" s="182" t="n">
        <v>2.8</v>
      </c>
    </row>
    <row r="270" s="184" customFormat="true" ht="15.6" hidden="false" customHeight="false" outlineLevel="0" collapsed="false">
      <c r="A270" s="180"/>
      <c r="B270" s="181" t="s">
        <v>55</v>
      </c>
      <c r="C270" s="181" t="n">
        <v>15</v>
      </c>
      <c r="D270" s="182" t="n">
        <v>0.015</v>
      </c>
      <c r="E270" s="182"/>
      <c r="F270" s="182" t="n">
        <v>11.91</v>
      </c>
      <c r="G270" s="182" t="n">
        <v>48.15</v>
      </c>
      <c r="H270" s="182"/>
      <c r="I270" s="182"/>
      <c r="J270" s="182"/>
      <c r="K270" s="182"/>
      <c r="L270" s="182" t="n">
        <v>0.6</v>
      </c>
      <c r="M270" s="182" t="n">
        <v>0.15</v>
      </c>
      <c r="N270" s="182" t="n">
        <v>0.3</v>
      </c>
      <c r="O270" s="182" t="n">
        <v>0.06</v>
      </c>
    </row>
    <row r="271" s="184" customFormat="true" ht="46.8" hidden="false" customHeight="false" outlineLevel="0" collapsed="false">
      <c r="A271" s="180" t="s">
        <v>246</v>
      </c>
      <c r="B271" s="181"/>
      <c r="C271" s="181" t="n">
        <v>265</v>
      </c>
      <c r="D271" s="182" t="n">
        <v>5.307</v>
      </c>
      <c r="E271" s="182" t="n">
        <v>4.129</v>
      </c>
      <c r="F271" s="182" t="n">
        <v>61.83</v>
      </c>
      <c r="G271" s="182" t="n">
        <v>311.394</v>
      </c>
      <c r="H271" s="182" t="n">
        <v>0.326</v>
      </c>
      <c r="I271" s="182" t="n">
        <v>40</v>
      </c>
      <c r="J271" s="182"/>
      <c r="K271" s="182" t="n">
        <v>1.645</v>
      </c>
      <c r="L271" s="182" t="n">
        <v>66.96</v>
      </c>
      <c r="M271" s="182" t="n">
        <v>71.685</v>
      </c>
      <c r="N271" s="182" t="n">
        <v>30.75</v>
      </c>
      <c r="O271" s="182" t="n">
        <v>3.824</v>
      </c>
    </row>
    <row r="272" s="184" customFormat="true" ht="15.6" hidden="false" customHeight="false" outlineLevel="0" collapsed="false">
      <c r="A272" s="180" t="s">
        <v>26</v>
      </c>
      <c r="B272" s="181"/>
      <c r="C272" s="181"/>
      <c r="D272" s="182"/>
      <c r="E272" s="182"/>
      <c r="F272" s="182"/>
      <c r="G272" s="182"/>
      <c r="H272" s="182"/>
      <c r="I272" s="182"/>
      <c r="J272" s="182"/>
      <c r="K272" s="182"/>
      <c r="L272" s="182"/>
      <c r="M272" s="182"/>
      <c r="N272" s="182"/>
      <c r="O272" s="182"/>
    </row>
    <row r="273" s="184" customFormat="true" ht="15.6" hidden="false" customHeight="false" outlineLevel="0" collapsed="false">
      <c r="A273" s="180" t="s">
        <v>133</v>
      </c>
      <c r="B273" s="181" t="s">
        <v>132</v>
      </c>
      <c r="C273" s="181" t="n">
        <v>250</v>
      </c>
      <c r="D273" s="182" t="n">
        <v>1.847</v>
      </c>
      <c r="E273" s="182" t="n">
        <v>5.259</v>
      </c>
      <c r="F273" s="182" t="n">
        <v>11.055</v>
      </c>
      <c r="G273" s="182" t="n">
        <v>99.455</v>
      </c>
      <c r="H273" s="182" t="n">
        <v>0.085</v>
      </c>
      <c r="I273" s="182" t="n">
        <v>21.2</v>
      </c>
      <c r="J273" s="182" t="n">
        <v>203.5</v>
      </c>
      <c r="K273" s="182" t="n">
        <v>2.344</v>
      </c>
      <c r="L273" s="182" t="n">
        <v>25.48</v>
      </c>
      <c r="M273" s="182" t="n">
        <v>51.69</v>
      </c>
      <c r="N273" s="182" t="n">
        <v>21.59</v>
      </c>
      <c r="O273" s="182" t="n">
        <v>0.798</v>
      </c>
    </row>
    <row r="274" s="184" customFormat="true" ht="15.6" hidden="false" customHeight="false" outlineLevel="0" collapsed="false">
      <c r="A274" s="180" t="s">
        <v>185</v>
      </c>
      <c r="B274" s="181" t="s">
        <v>298</v>
      </c>
      <c r="C274" s="181" t="n">
        <v>90</v>
      </c>
      <c r="D274" s="182" t="n">
        <v>18.035</v>
      </c>
      <c r="E274" s="182" t="n">
        <v>28.396</v>
      </c>
      <c r="F274" s="182" t="n">
        <v>9.537</v>
      </c>
      <c r="G274" s="182" t="n">
        <v>365.852</v>
      </c>
      <c r="H274" s="182" t="n">
        <v>0.084</v>
      </c>
      <c r="I274" s="182"/>
      <c r="J274" s="182" t="n">
        <v>28.5</v>
      </c>
      <c r="K274" s="182" t="n">
        <v>8.132</v>
      </c>
      <c r="L274" s="182" t="n">
        <v>20.378</v>
      </c>
      <c r="M274" s="182" t="n">
        <v>178.084</v>
      </c>
      <c r="N274" s="182" t="n">
        <v>24.872</v>
      </c>
      <c r="O274" s="182" t="n">
        <v>2.769</v>
      </c>
    </row>
    <row r="275" s="184" customFormat="true" ht="15.6" hidden="false" customHeight="false" outlineLevel="0" collapsed="false">
      <c r="A275" s="180"/>
      <c r="B275" s="181" t="s">
        <v>299</v>
      </c>
      <c r="C275" s="181" t="n">
        <v>155</v>
      </c>
      <c r="D275" s="182" t="n">
        <v>4.125</v>
      </c>
      <c r="E275" s="182" t="n">
        <v>5.445</v>
      </c>
      <c r="F275" s="182" t="n">
        <v>25.688</v>
      </c>
      <c r="G275" s="182" t="n">
        <v>168.255</v>
      </c>
      <c r="H275" s="182" t="n">
        <v>0.113</v>
      </c>
      <c r="I275" s="182"/>
      <c r="J275" s="182"/>
      <c r="K275" s="182" t="n">
        <v>2.838</v>
      </c>
      <c r="L275" s="182" t="n">
        <v>16.122</v>
      </c>
      <c r="M275" s="182" t="n">
        <v>103.829</v>
      </c>
      <c r="N275" s="182" t="n">
        <v>22.567</v>
      </c>
      <c r="O275" s="182" t="n">
        <v>1.771</v>
      </c>
    </row>
    <row r="276" s="184" customFormat="true" ht="15.6" hidden="false" customHeight="false" outlineLevel="0" collapsed="false">
      <c r="A276" s="180" t="s">
        <v>88</v>
      </c>
      <c r="B276" s="181" t="s">
        <v>271</v>
      </c>
      <c r="C276" s="181" t="n">
        <v>200</v>
      </c>
      <c r="D276" s="182" t="n">
        <v>0.209</v>
      </c>
      <c r="E276" s="182" t="n">
        <v>0.04</v>
      </c>
      <c r="F276" s="182" t="n">
        <v>19.318</v>
      </c>
      <c r="G276" s="182" t="n">
        <v>75.67</v>
      </c>
      <c r="H276" s="182" t="n">
        <v>0.006</v>
      </c>
      <c r="I276" s="182" t="n">
        <v>40</v>
      </c>
      <c r="J276" s="182"/>
      <c r="K276" s="182" t="n">
        <v>0.144</v>
      </c>
      <c r="L276" s="182" t="n">
        <v>10.8</v>
      </c>
      <c r="M276" s="182" t="n">
        <v>13.53</v>
      </c>
      <c r="N276" s="182" t="n">
        <v>6.2</v>
      </c>
      <c r="O276" s="182" t="n">
        <v>0.29</v>
      </c>
    </row>
    <row r="277" s="184" customFormat="true" ht="15.6" hidden="false" customHeight="false" outlineLevel="0" collapsed="false">
      <c r="A277" s="180" t="n">
        <v>0</v>
      </c>
      <c r="B277" s="181" t="s">
        <v>18</v>
      </c>
      <c r="C277" s="181" t="n">
        <v>60</v>
      </c>
      <c r="D277" s="182" t="n">
        <v>4.74</v>
      </c>
      <c r="E277" s="182" t="n">
        <v>0.6</v>
      </c>
      <c r="F277" s="182" t="n">
        <v>28.98</v>
      </c>
      <c r="G277" s="182" t="n">
        <v>141</v>
      </c>
      <c r="H277" s="182" t="n">
        <v>0.096</v>
      </c>
      <c r="I277" s="182"/>
      <c r="J277" s="182"/>
      <c r="K277" s="182" t="n">
        <v>0.78</v>
      </c>
      <c r="L277" s="182" t="n">
        <v>13.8</v>
      </c>
      <c r="M277" s="182" t="n">
        <v>52.2</v>
      </c>
      <c r="N277" s="182" t="n">
        <v>19.8</v>
      </c>
      <c r="O277" s="182" t="n">
        <v>1.2</v>
      </c>
    </row>
    <row r="278" s="184" customFormat="true" ht="15.6" hidden="false" customHeight="false" outlineLevel="0" collapsed="false">
      <c r="A278" s="180"/>
      <c r="B278" s="181" t="s">
        <v>249</v>
      </c>
      <c r="C278" s="181" t="n">
        <v>20</v>
      </c>
      <c r="D278" s="182" t="n">
        <v>1.32</v>
      </c>
      <c r="E278" s="182" t="n">
        <v>0.24</v>
      </c>
      <c r="F278" s="182" t="n">
        <v>6.84</v>
      </c>
      <c r="G278" s="182" t="n">
        <v>34.8</v>
      </c>
      <c r="H278" s="182" t="n">
        <v>0.04</v>
      </c>
      <c r="I278" s="182"/>
      <c r="J278" s="182" t="n">
        <v>1.2</v>
      </c>
      <c r="K278" s="182" t="n">
        <v>0.44</v>
      </c>
      <c r="L278" s="182" t="n">
        <v>7</v>
      </c>
      <c r="M278" s="182" t="n">
        <v>31.6</v>
      </c>
      <c r="N278" s="182" t="n">
        <v>9.4</v>
      </c>
      <c r="O278" s="182" t="n">
        <v>0.78</v>
      </c>
    </row>
    <row r="279" s="184" customFormat="true" ht="31.2" hidden="false" customHeight="false" outlineLevel="0" collapsed="false">
      <c r="A279" s="180" t="s">
        <v>38</v>
      </c>
      <c r="B279" s="181"/>
      <c r="C279" s="181" t="n">
        <v>755</v>
      </c>
      <c r="D279" s="182" t="n">
        <v>28.696</v>
      </c>
      <c r="E279" s="182" t="n">
        <v>39.78</v>
      </c>
      <c r="F279" s="182" t="n">
        <v>91.758</v>
      </c>
      <c r="G279" s="182" t="n">
        <v>838.032</v>
      </c>
      <c r="H279" s="182" t="n">
        <v>0.391</v>
      </c>
      <c r="I279" s="182" t="n">
        <v>61.2</v>
      </c>
      <c r="J279" s="182" t="n">
        <v>233.2</v>
      </c>
      <c r="K279" s="182" t="n">
        <v>14.418</v>
      </c>
      <c r="L279" s="182" t="n">
        <v>88.981</v>
      </c>
      <c r="M279" s="182" t="n">
        <v>413.532</v>
      </c>
      <c r="N279" s="182" t="n">
        <v>97.829</v>
      </c>
      <c r="O279" s="182" t="n">
        <v>7.208</v>
      </c>
    </row>
    <row r="280" s="184" customFormat="true" ht="15.6" hidden="false" customHeight="false" outlineLevel="0" collapsed="false">
      <c r="A280" s="180" t="s">
        <v>40</v>
      </c>
      <c r="B280" s="181"/>
      <c r="C280" s="181"/>
      <c r="D280" s="182"/>
      <c r="E280" s="182"/>
      <c r="F280" s="182"/>
      <c r="G280" s="182"/>
      <c r="H280" s="182"/>
      <c r="I280" s="182"/>
      <c r="J280" s="182"/>
      <c r="K280" s="182"/>
      <c r="L280" s="182"/>
      <c r="M280" s="182"/>
      <c r="N280" s="182"/>
      <c r="O280" s="182"/>
    </row>
    <row r="281" s="184" customFormat="true" ht="15.6" hidden="false" customHeight="false" outlineLevel="0" collapsed="false">
      <c r="A281" s="180" t="s">
        <v>256</v>
      </c>
      <c r="B281" s="181" t="s">
        <v>257</v>
      </c>
      <c r="C281" s="181" t="n">
        <v>50</v>
      </c>
      <c r="D281" s="182" t="n">
        <v>4.292</v>
      </c>
      <c r="E281" s="182" t="n">
        <v>3.929</v>
      </c>
      <c r="F281" s="182" t="n">
        <v>29.72</v>
      </c>
      <c r="G281" s="182" t="n">
        <v>171.244</v>
      </c>
      <c r="H281" s="182" t="n">
        <v>0.306</v>
      </c>
      <c r="I281" s="182"/>
      <c r="J281" s="182"/>
      <c r="K281" s="182" t="n">
        <v>1.445</v>
      </c>
      <c r="L281" s="182" t="n">
        <v>52.36</v>
      </c>
      <c r="M281" s="182" t="n">
        <v>57.535</v>
      </c>
      <c r="N281" s="182" t="n">
        <v>22.45</v>
      </c>
      <c r="O281" s="182" t="n">
        <v>0.964</v>
      </c>
    </row>
    <row r="282" s="184" customFormat="true" ht="15.6" hidden="false" customHeight="false" outlineLevel="0" collapsed="false">
      <c r="A282" s="180" t="n">
        <v>0</v>
      </c>
      <c r="B282" s="181" t="s">
        <v>23</v>
      </c>
      <c r="C282" s="181" t="n">
        <v>200</v>
      </c>
      <c r="D282" s="182" t="n">
        <v>1</v>
      </c>
      <c r="E282" s="182" t="n">
        <v>0.2</v>
      </c>
      <c r="F282" s="182" t="n">
        <v>20.2</v>
      </c>
      <c r="G282" s="182" t="n">
        <v>92</v>
      </c>
      <c r="H282" s="182" t="n">
        <v>0.02</v>
      </c>
      <c r="I282" s="182" t="n">
        <v>40</v>
      </c>
      <c r="J282" s="182"/>
      <c r="K282" s="182" t="n">
        <v>0.2</v>
      </c>
      <c r="L282" s="182" t="n">
        <v>14</v>
      </c>
      <c r="M282" s="182" t="n">
        <v>14</v>
      </c>
      <c r="N282" s="182" t="n">
        <v>8</v>
      </c>
      <c r="O282" s="182" t="n">
        <v>2.8</v>
      </c>
    </row>
    <row r="283" s="184" customFormat="true" ht="15.6" hidden="false" customHeight="false" outlineLevel="0" collapsed="false">
      <c r="A283" s="180"/>
      <c r="B283" s="181" t="s">
        <v>55</v>
      </c>
      <c r="C283" s="181" t="n">
        <v>15</v>
      </c>
      <c r="D283" s="182" t="n">
        <v>0.015</v>
      </c>
      <c r="E283" s="182"/>
      <c r="F283" s="182" t="n">
        <v>11.91</v>
      </c>
      <c r="G283" s="182" t="n">
        <v>48.15</v>
      </c>
      <c r="H283" s="182"/>
      <c r="I283" s="182"/>
      <c r="J283" s="182"/>
      <c r="K283" s="182"/>
      <c r="L283" s="182" t="n">
        <v>0.6</v>
      </c>
      <c r="M283" s="182" t="n">
        <v>0.15</v>
      </c>
      <c r="N283" s="182" t="n">
        <v>0.3</v>
      </c>
      <c r="O283" s="182" t="n">
        <v>0.06</v>
      </c>
    </row>
    <row r="284" s="184" customFormat="true" ht="31.2" hidden="false" customHeight="false" outlineLevel="0" collapsed="false">
      <c r="A284" s="180" t="s">
        <v>43</v>
      </c>
      <c r="B284" s="181"/>
      <c r="C284" s="181" t="n">
        <f aca="false">SUM(C281:C283)</f>
        <v>265</v>
      </c>
      <c r="D284" s="182" t="n">
        <f aca="false">SUM(D281:D283)</f>
        <v>5.307</v>
      </c>
      <c r="E284" s="182" t="n">
        <f aca="false">SUM(E281:E283)</f>
        <v>4.129</v>
      </c>
      <c r="F284" s="182" t="n">
        <f aca="false">SUM(F281:F283)</f>
        <v>61.83</v>
      </c>
      <c r="G284" s="182" t="n">
        <f aca="false">SUM(G281:G283)</f>
        <v>311.394</v>
      </c>
      <c r="H284" s="182" t="n">
        <f aca="false">SUM(H281:H283)</f>
        <v>0.326</v>
      </c>
      <c r="I284" s="182" t="n">
        <f aca="false">SUM(I281:I283)</f>
        <v>40</v>
      </c>
      <c r="J284" s="182" t="n">
        <f aca="false">SUM(J281:J283)</f>
        <v>0</v>
      </c>
      <c r="K284" s="182" t="n">
        <f aca="false">SUM(K281:K283)</f>
        <v>1.645</v>
      </c>
      <c r="L284" s="182" t="n">
        <f aca="false">SUM(L281:L283)</f>
        <v>66.96</v>
      </c>
      <c r="M284" s="182" t="n">
        <f aca="false">SUM(M281:M283)</f>
        <v>71.685</v>
      </c>
      <c r="N284" s="182" t="n">
        <f aca="false">SUM(N281:N283)</f>
        <v>30.75</v>
      </c>
      <c r="O284" s="182" t="n">
        <f aca="false">SUM(O281:O283)</f>
        <v>3.824</v>
      </c>
    </row>
    <row r="285" s="184" customFormat="true" ht="31.2" hidden="false" customHeight="false" outlineLevel="0" collapsed="false">
      <c r="A285" s="180" t="s">
        <v>300</v>
      </c>
      <c r="B285" s="181"/>
      <c r="C285" s="181" t="n">
        <f aca="false">C284+C279+C271+C266</f>
        <v>1975</v>
      </c>
      <c r="D285" s="182" t="n">
        <f aca="false">D284+D279+D271+D266</f>
        <v>76.491</v>
      </c>
      <c r="E285" s="182" t="n">
        <f aca="false">E284+E279+E271+E266</f>
        <v>68.701</v>
      </c>
      <c r="F285" s="182" t="n">
        <f aca="false">F284+F279+F271+F266</f>
        <v>291.535</v>
      </c>
      <c r="G285" s="182" t="n">
        <f aca="false">G284+G279+G271+G266</f>
        <v>2105.79</v>
      </c>
      <c r="H285" s="182" t="n">
        <f aca="false">H284+H279+H271+H266</f>
        <v>1.498</v>
      </c>
      <c r="I285" s="182" t="n">
        <f aca="false">I284+I279+I271+I266</f>
        <v>181.05</v>
      </c>
      <c r="J285" s="182" t="n">
        <f aca="false">J284+J279+J271+J266</f>
        <v>1111.7</v>
      </c>
      <c r="K285" s="182" t="n">
        <f aca="false">K284+K279+K271+K266</f>
        <v>23.392</v>
      </c>
      <c r="L285" s="182" t="n">
        <f aca="false">L284+L279+L271+L266</f>
        <v>324.638</v>
      </c>
      <c r="M285" s="182" t="n">
        <f aca="false">M284+M279+M271+M266</f>
        <v>951.847</v>
      </c>
      <c r="N285" s="182" t="n">
        <f aca="false">N284+N279+N271+N266</f>
        <v>271.658</v>
      </c>
      <c r="O285" s="182" t="n">
        <f aca="false">O284+O279+O271+O266</f>
        <v>24.054</v>
      </c>
    </row>
    <row r="286" s="184" customFormat="true" ht="46.8" hidden="false" customHeight="false" outlineLevel="0" collapsed="false">
      <c r="A286" s="180" t="s">
        <v>193</v>
      </c>
      <c r="B286" s="181"/>
      <c r="C286" s="181"/>
      <c r="D286" s="182"/>
      <c r="E286" s="182"/>
      <c r="F286" s="182"/>
      <c r="G286" s="182"/>
      <c r="H286" s="182"/>
      <c r="I286" s="182"/>
      <c r="J286" s="182"/>
      <c r="K286" s="182"/>
      <c r="L286" s="182"/>
      <c r="M286" s="182"/>
      <c r="N286" s="182"/>
      <c r="O286" s="182"/>
    </row>
    <row r="287" s="184" customFormat="true" ht="15.6" hidden="false" customHeight="false" outlineLevel="0" collapsed="false">
      <c r="A287" s="180" t="s">
        <v>3</v>
      </c>
      <c r="B287" s="181" t="s">
        <v>4</v>
      </c>
      <c r="C287" s="181" t="s">
        <v>5</v>
      </c>
      <c r="D287" s="182" t="s">
        <v>220</v>
      </c>
      <c r="E287" s="182"/>
      <c r="F287" s="182"/>
      <c r="G287" s="182" t="s">
        <v>221</v>
      </c>
      <c r="H287" s="182" t="s">
        <v>222</v>
      </c>
      <c r="I287" s="182"/>
      <c r="J287" s="182"/>
      <c r="K287" s="182"/>
      <c r="L287" s="182" t="s">
        <v>223</v>
      </c>
      <c r="M287" s="182"/>
      <c r="N287" s="182"/>
      <c r="O287" s="182"/>
    </row>
    <row r="288" s="184" customFormat="true" ht="15.6" hidden="false" customHeight="false" outlineLevel="0" collapsed="false">
      <c r="A288" s="180"/>
      <c r="B288" s="181"/>
      <c r="C288" s="181"/>
      <c r="D288" s="182" t="s">
        <v>224</v>
      </c>
      <c r="E288" s="182" t="s">
        <v>225</v>
      </c>
      <c r="F288" s="182" t="s">
        <v>226</v>
      </c>
      <c r="G288" s="182"/>
      <c r="H288" s="182" t="s">
        <v>227</v>
      </c>
      <c r="I288" s="182" t="s">
        <v>228</v>
      </c>
      <c r="J288" s="182" t="s">
        <v>229</v>
      </c>
      <c r="K288" s="182" t="s">
        <v>230</v>
      </c>
      <c r="L288" s="182" t="s">
        <v>231</v>
      </c>
      <c r="M288" s="182" t="s">
        <v>232</v>
      </c>
      <c r="N288" s="182" t="s">
        <v>233</v>
      </c>
      <c r="O288" s="182" t="s">
        <v>234</v>
      </c>
    </row>
    <row r="289" s="184" customFormat="true" ht="15.6" hidden="false" customHeight="false" outlineLevel="0" collapsed="false">
      <c r="A289" s="180" t="s">
        <v>236</v>
      </c>
      <c r="B289" s="181"/>
      <c r="C289" s="181"/>
      <c r="D289" s="182"/>
      <c r="E289" s="182"/>
      <c r="F289" s="182"/>
      <c r="G289" s="182"/>
      <c r="H289" s="182"/>
      <c r="I289" s="182"/>
      <c r="J289" s="182"/>
      <c r="K289" s="182"/>
      <c r="L289" s="182"/>
      <c r="M289" s="182"/>
      <c r="N289" s="182"/>
      <c r="O289" s="182"/>
    </row>
    <row r="290" s="184" customFormat="true" ht="15.6" hidden="false" customHeight="false" outlineLevel="0" collapsed="false">
      <c r="A290" s="180" t="s">
        <v>301</v>
      </c>
      <c r="B290" s="181" t="s">
        <v>302</v>
      </c>
      <c r="C290" s="181" t="n">
        <v>70</v>
      </c>
      <c r="D290" s="182" t="n">
        <v>0.469</v>
      </c>
      <c r="E290" s="182" t="n">
        <v>3.064</v>
      </c>
      <c r="F290" s="182" t="n">
        <v>1.273</v>
      </c>
      <c r="G290" s="182" t="n">
        <v>34.343</v>
      </c>
      <c r="H290" s="182" t="n">
        <v>0.02</v>
      </c>
      <c r="I290" s="182" t="n">
        <v>4.69</v>
      </c>
      <c r="J290" s="182"/>
      <c r="K290" s="182" t="n">
        <v>1.387</v>
      </c>
      <c r="L290" s="182" t="n">
        <v>11.39</v>
      </c>
      <c r="M290" s="182" t="n">
        <v>20.16</v>
      </c>
      <c r="N290" s="182" t="n">
        <v>9.38</v>
      </c>
      <c r="O290" s="182" t="n">
        <v>0.335</v>
      </c>
    </row>
    <row r="291" s="184" customFormat="true" ht="15.6" hidden="false" customHeight="false" outlineLevel="0" collapsed="false">
      <c r="A291" s="180" t="s">
        <v>196</v>
      </c>
      <c r="B291" s="181" t="s">
        <v>303</v>
      </c>
      <c r="C291" s="181" t="n">
        <v>65</v>
      </c>
      <c r="D291" s="182" t="n">
        <v>9.766</v>
      </c>
      <c r="E291" s="182" t="n">
        <v>8.827</v>
      </c>
      <c r="F291" s="182" t="n">
        <v>4.83</v>
      </c>
      <c r="G291" s="182" t="n">
        <v>138.091</v>
      </c>
      <c r="H291" s="182" t="n">
        <v>0.059</v>
      </c>
      <c r="I291" s="182" t="n">
        <v>0.96</v>
      </c>
      <c r="J291" s="182" t="n">
        <v>33.6</v>
      </c>
      <c r="K291" s="182" t="n">
        <v>0.714</v>
      </c>
      <c r="L291" s="182" t="n">
        <v>9.02</v>
      </c>
      <c r="M291" s="182" t="n">
        <v>85.52</v>
      </c>
      <c r="N291" s="182" t="n">
        <v>12.42</v>
      </c>
      <c r="O291" s="182" t="n">
        <v>0.968</v>
      </c>
    </row>
    <row r="292" s="184" customFormat="true" ht="15.6" hidden="false" customHeight="false" outlineLevel="0" collapsed="false">
      <c r="A292" s="180" t="s">
        <v>268</v>
      </c>
      <c r="B292" s="181" t="s">
        <v>269</v>
      </c>
      <c r="C292" s="181" t="n">
        <v>50</v>
      </c>
      <c r="D292" s="182" t="n">
        <v>0.718</v>
      </c>
      <c r="E292" s="182" t="n">
        <v>1.813</v>
      </c>
      <c r="F292" s="182" t="n">
        <v>4.651</v>
      </c>
      <c r="G292" s="182" t="n">
        <v>38.064</v>
      </c>
      <c r="H292" s="182" t="n">
        <v>0.044</v>
      </c>
      <c r="I292" s="182" t="n">
        <v>1.982</v>
      </c>
      <c r="J292" s="182" t="n">
        <v>37.36</v>
      </c>
      <c r="K292" s="182" t="n">
        <v>0.887</v>
      </c>
      <c r="L292" s="182" t="n">
        <v>2.744</v>
      </c>
      <c r="M292" s="182" t="n">
        <v>8.662</v>
      </c>
      <c r="N292" s="182" t="n">
        <v>3.59</v>
      </c>
      <c r="O292" s="182" t="n">
        <v>0.171</v>
      </c>
    </row>
    <row r="293" s="184" customFormat="true" ht="15.6" hidden="false" customHeight="false" outlineLevel="0" collapsed="false">
      <c r="A293" s="180" t="s">
        <v>204</v>
      </c>
      <c r="B293" s="181" t="s">
        <v>304</v>
      </c>
      <c r="C293" s="181" t="n">
        <v>150</v>
      </c>
      <c r="D293" s="182" t="n">
        <v>5.83</v>
      </c>
      <c r="E293" s="182" t="n">
        <v>4.186</v>
      </c>
      <c r="F293" s="182" t="n">
        <v>37.365</v>
      </c>
      <c r="G293" s="182" t="n">
        <v>210.609</v>
      </c>
      <c r="H293" s="182" t="n">
        <v>0.09</v>
      </c>
      <c r="I293" s="182"/>
      <c r="J293" s="182"/>
      <c r="K293" s="182" t="n">
        <v>2.335</v>
      </c>
      <c r="L293" s="182" t="n">
        <v>11.174</v>
      </c>
      <c r="M293" s="182" t="n">
        <v>46.405</v>
      </c>
      <c r="N293" s="182" t="n">
        <v>8.546</v>
      </c>
      <c r="O293" s="182" t="n">
        <v>0.857</v>
      </c>
    </row>
    <row r="294" s="184" customFormat="true" ht="15.6" hidden="false" customHeight="false" outlineLevel="0" collapsed="false">
      <c r="A294" s="180" t="s">
        <v>77</v>
      </c>
      <c r="B294" s="181" t="s">
        <v>128</v>
      </c>
      <c r="C294" s="181" t="n">
        <v>200</v>
      </c>
      <c r="D294" s="182"/>
      <c r="E294" s="182"/>
      <c r="F294" s="182" t="n">
        <v>9.983</v>
      </c>
      <c r="G294" s="182" t="n">
        <v>39.912</v>
      </c>
      <c r="H294" s="182" t="n">
        <v>0.001</v>
      </c>
      <c r="I294" s="182" t="n">
        <v>0.1</v>
      </c>
      <c r="J294" s="182"/>
      <c r="K294" s="182"/>
      <c r="L294" s="182" t="n">
        <v>4.95</v>
      </c>
      <c r="M294" s="182" t="n">
        <v>8.24</v>
      </c>
      <c r="N294" s="182" t="n">
        <v>4.4</v>
      </c>
      <c r="O294" s="182" t="n">
        <v>0.85</v>
      </c>
    </row>
    <row r="295" s="184" customFormat="true" ht="15.6" hidden="false" customHeight="false" outlineLevel="0" collapsed="false">
      <c r="A295" s="180" t="n">
        <v>0</v>
      </c>
      <c r="B295" s="181" t="s">
        <v>241</v>
      </c>
      <c r="C295" s="181" t="n">
        <v>120</v>
      </c>
      <c r="D295" s="182" t="n">
        <v>0.48</v>
      </c>
      <c r="E295" s="182" t="n">
        <v>0.48</v>
      </c>
      <c r="F295" s="182" t="n">
        <v>11.76</v>
      </c>
      <c r="G295" s="182" t="n">
        <v>56.4</v>
      </c>
      <c r="H295" s="182" t="n">
        <v>0.036</v>
      </c>
      <c r="I295" s="182" t="n">
        <v>12</v>
      </c>
      <c r="J295" s="182" t="n">
        <v>6</v>
      </c>
      <c r="K295" s="182" t="n">
        <v>0.24</v>
      </c>
      <c r="L295" s="182" t="n">
        <v>19.2</v>
      </c>
      <c r="M295" s="182" t="n">
        <v>13.2</v>
      </c>
      <c r="N295" s="182" t="n">
        <v>10.8</v>
      </c>
      <c r="O295" s="182" t="n">
        <v>2.64</v>
      </c>
    </row>
    <row r="296" s="184" customFormat="true" ht="15.6" hidden="false" customHeight="false" outlineLevel="0" collapsed="false">
      <c r="A296" s="180"/>
      <c r="B296" s="181" t="s">
        <v>18</v>
      </c>
      <c r="C296" s="181" t="n">
        <v>40</v>
      </c>
      <c r="D296" s="182" t="n">
        <v>3.16</v>
      </c>
      <c r="E296" s="182" t="n">
        <v>0.4</v>
      </c>
      <c r="F296" s="182" t="n">
        <v>19.32</v>
      </c>
      <c r="G296" s="182" t="n">
        <v>94</v>
      </c>
      <c r="H296" s="182" t="n">
        <v>0.064</v>
      </c>
      <c r="I296" s="182"/>
      <c r="J296" s="182"/>
      <c r="K296" s="182" t="n">
        <v>0.52</v>
      </c>
      <c r="L296" s="182" t="n">
        <v>9.2</v>
      </c>
      <c r="M296" s="182" t="n">
        <v>34.8</v>
      </c>
      <c r="N296" s="182" t="n">
        <v>13.2</v>
      </c>
      <c r="O296" s="182" t="n">
        <v>0.8</v>
      </c>
    </row>
    <row r="297" s="183" customFormat="true" ht="15.6" hidden="false" customHeight="false" outlineLevel="0" collapsed="false">
      <c r="A297" s="180"/>
      <c r="B297" s="181" t="s">
        <v>249</v>
      </c>
      <c r="C297" s="181" t="n">
        <v>25</v>
      </c>
      <c r="D297" s="182" t="n">
        <v>1.65</v>
      </c>
      <c r="E297" s="182" t="n">
        <v>0.3</v>
      </c>
      <c r="F297" s="182" t="n">
        <v>8.55</v>
      </c>
      <c r="G297" s="182" t="n">
        <v>43.5</v>
      </c>
      <c r="H297" s="182" t="n">
        <v>0.05</v>
      </c>
      <c r="I297" s="182"/>
      <c r="J297" s="182" t="n">
        <v>1.5</v>
      </c>
      <c r="K297" s="182" t="n">
        <v>0.55</v>
      </c>
      <c r="L297" s="182" t="n">
        <v>8.75</v>
      </c>
      <c r="M297" s="182" t="n">
        <v>39.5</v>
      </c>
      <c r="N297" s="182" t="n">
        <v>11.75</v>
      </c>
      <c r="O297" s="182" t="n">
        <v>0.975</v>
      </c>
    </row>
    <row r="298" s="184" customFormat="true" ht="31.2" hidden="false" customHeight="false" outlineLevel="0" collapsed="false">
      <c r="A298" s="180" t="s">
        <v>242</v>
      </c>
      <c r="B298" s="181"/>
      <c r="C298" s="181" t="n">
        <f aca="false">SUM(C290:C297)</f>
        <v>720</v>
      </c>
      <c r="D298" s="182" t="n">
        <f aca="false">SUM(D290:D297)</f>
        <v>22.073</v>
      </c>
      <c r="E298" s="182" t="n">
        <f aca="false">SUM(E290:E297)</f>
        <v>19.07</v>
      </c>
      <c r="F298" s="182" t="n">
        <f aca="false">SUM(F290:F297)</f>
        <v>97.732</v>
      </c>
      <c r="G298" s="182" t="n">
        <f aca="false">SUM(G290:G297)</f>
        <v>654.919</v>
      </c>
      <c r="H298" s="182" t="n">
        <f aca="false">SUM(H290:H297)</f>
        <v>0.364</v>
      </c>
      <c r="I298" s="182" t="n">
        <f aca="false">SUM(I290:I297)</f>
        <v>19.732</v>
      </c>
      <c r="J298" s="182" t="n">
        <f aca="false">SUM(J290:J297)</f>
        <v>78.46</v>
      </c>
      <c r="K298" s="182" t="n">
        <f aca="false">SUM(K290:K297)</f>
        <v>6.633</v>
      </c>
      <c r="L298" s="182" t="n">
        <f aca="false">SUM(L290:L297)</f>
        <v>76.428</v>
      </c>
      <c r="M298" s="182" t="n">
        <f aca="false">SUM(M290:M297)</f>
        <v>256.487</v>
      </c>
      <c r="N298" s="182" t="n">
        <f aca="false">SUM(N290:N297)</f>
        <v>74.086</v>
      </c>
      <c r="O298" s="182" t="n">
        <f aca="false">SUM(O290:O297)</f>
        <v>7.596</v>
      </c>
    </row>
    <row r="299" s="184" customFormat="true" ht="31.2" hidden="false" customHeight="false" outlineLevel="0" collapsed="false">
      <c r="A299" s="180" t="s">
        <v>243</v>
      </c>
      <c r="B299" s="181"/>
      <c r="C299" s="181"/>
      <c r="D299" s="182"/>
      <c r="E299" s="182"/>
      <c r="F299" s="182"/>
      <c r="G299" s="182"/>
      <c r="H299" s="182"/>
      <c r="I299" s="182"/>
      <c r="J299" s="182"/>
      <c r="K299" s="182"/>
      <c r="L299" s="182"/>
      <c r="M299" s="182"/>
      <c r="N299" s="182"/>
      <c r="O299" s="182"/>
    </row>
    <row r="300" s="184" customFormat="true" ht="15.6" hidden="false" customHeight="false" outlineLevel="0" collapsed="false">
      <c r="A300" s="180" t="s">
        <v>244</v>
      </c>
      <c r="B300" s="181" t="s">
        <v>245</v>
      </c>
      <c r="C300" s="181" t="n">
        <v>50</v>
      </c>
      <c r="D300" s="182" t="n">
        <v>4.474</v>
      </c>
      <c r="E300" s="182" t="n">
        <v>8.168</v>
      </c>
      <c r="F300" s="182" t="n">
        <v>23.894</v>
      </c>
      <c r="G300" s="182" t="n">
        <v>186.877</v>
      </c>
      <c r="H300" s="182" t="n">
        <v>0.221</v>
      </c>
      <c r="I300" s="182"/>
      <c r="J300" s="182" t="n">
        <v>5</v>
      </c>
      <c r="K300" s="182" t="n">
        <v>2.439</v>
      </c>
      <c r="L300" s="182" t="n">
        <v>123.575</v>
      </c>
      <c r="M300" s="182" t="n">
        <v>92.986</v>
      </c>
      <c r="N300" s="182" t="n">
        <v>35.861</v>
      </c>
      <c r="O300" s="182" t="n">
        <v>1.112</v>
      </c>
    </row>
    <row r="301" s="184" customFormat="true" ht="15.6" hidden="false" customHeight="false" outlineLevel="0" collapsed="false">
      <c r="A301" s="180" t="n">
        <v>0</v>
      </c>
      <c r="B301" s="181" t="s">
        <v>23</v>
      </c>
      <c r="C301" s="181" t="n">
        <v>200</v>
      </c>
      <c r="D301" s="182" t="n">
        <v>1</v>
      </c>
      <c r="E301" s="182" t="n">
        <v>0.2</v>
      </c>
      <c r="F301" s="182" t="n">
        <v>20.2</v>
      </c>
      <c r="G301" s="182" t="n">
        <v>92</v>
      </c>
      <c r="H301" s="182" t="n">
        <v>0.02</v>
      </c>
      <c r="I301" s="182" t="n">
        <v>40</v>
      </c>
      <c r="J301" s="182"/>
      <c r="K301" s="182" t="n">
        <v>0.2</v>
      </c>
      <c r="L301" s="182" t="n">
        <v>14</v>
      </c>
      <c r="M301" s="182" t="n">
        <v>14</v>
      </c>
      <c r="N301" s="182" t="n">
        <v>8</v>
      </c>
      <c r="O301" s="182" t="n">
        <v>2.8</v>
      </c>
    </row>
    <row r="302" s="184" customFormat="true" ht="15.6" hidden="false" customHeight="false" outlineLevel="0" collapsed="false">
      <c r="A302" s="180"/>
      <c r="B302" s="181" t="s">
        <v>24</v>
      </c>
      <c r="C302" s="181" t="n">
        <v>15</v>
      </c>
      <c r="D302" s="182" t="n">
        <v>0.075</v>
      </c>
      <c r="E302" s="182"/>
      <c r="F302" s="182" t="n">
        <v>12</v>
      </c>
      <c r="G302" s="182" t="n">
        <v>48.6</v>
      </c>
      <c r="H302" s="182"/>
      <c r="I302" s="182"/>
      <c r="J302" s="182"/>
      <c r="K302" s="182"/>
      <c r="L302" s="182" t="n">
        <v>3.15</v>
      </c>
      <c r="M302" s="182" t="n">
        <v>1.65</v>
      </c>
      <c r="N302" s="182" t="n">
        <v>1.05</v>
      </c>
      <c r="O302" s="182" t="n">
        <v>0.24</v>
      </c>
    </row>
    <row r="303" s="184" customFormat="true" ht="46.8" hidden="false" customHeight="false" outlineLevel="0" collapsed="false">
      <c r="A303" s="180" t="s">
        <v>246</v>
      </c>
      <c r="B303" s="181"/>
      <c r="C303" s="181" t="n">
        <v>265</v>
      </c>
      <c r="D303" s="182" t="n">
        <v>5.549</v>
      </c>
      <c r="E303" s="182" t="n">
        <v>8.368</v>
      </c>
      <c r="F303" s="182" t="n">
        <v>56.094</v>
      </c>
      <c r="G303" s="182" t="n">
        <v>327.477</v>
      </c>
      <c r="H303" s="182" t="n">
        <v>0.241</v>
      </c>
      <c r="I303" s="182" t="n">
        <v>40</v>
      </c>
      <c r="J303" s="182" t="n">
        <v>5</v>
      </c>
      <c r="K303" s="182" t="n">
        <v>2.639</v>
      </c>
      <c r="L303" s="182" t="n">
        <v>140.725</v>
      </c>
      <c r="M303" s="182" t="n">
        <v>108.636</v>
      </c>
      <c r="N303" s="182" t="n">
        <v>44.911</v>
      </c>
      <c r="O303" s="182" t="n">
        <v>4.152</v>
      </c>
    </row>
    <row r="304" s="184" customFormat="true" ht="15.6" hidden="false" customHeight="false" outlineLevel="0" collapsed="false">
      <c r="A304" s="180" t="s">
        <v>26</v>
      </c>
      <c r="B304" s="181"/>
      <c r="C304" s="181"/>
      <c r="D304" s="182"/>
      <c r="E304" s="182"/>
      <c r="F304" s="182"/>
      <c r="G304" s="182"/>
      <c r="H304" s="182"/>
      <c r="I304" s="182"/>
      <c r="J304" s="182"/>
      <c r="K304" s="182"/>
      <c r="L304" s="182"/>
      <c r="M304" s="182"/>
      <c r="N304" s="182"/>
      <c r="O304" s="182"/>
    </row>
    <row r="305" s="184" customFormat="true" ht="15.6" hidden="false" customHeight="false" outlineLevel="0" collapsed="false">
      <c r="A305" s="180" t="s">
        <v>207</v>
      </c>
      <c r="B305" s="181" t="s">
        <v>305</v>
      </c>
      <c r="C305" s="181" t="n">
        <v>250</v>
      </c>
      <c r="D305" s="182" t="n">
        <v>1.966</v>
      </c>
      <c r="E305" s="182" t="n">
        <v>3.167</v>
      </c>
      <c r="F305" s="182" t="n">
        <v>12.556</v>
      </c>
      <c r="G305" s="182" t="n">
        <v>87.493</v>
      </c>
      <c r="H305" s="182" t="n">
        <v>0.06</v>
      </c>
      <c r="I305" s="182" t="n">
        <v>21.65</v>
      </c>
      <c r="J305" s="182" t="n">
        <v>200</v>
      </c>
      <c r="K305" s="182" t="n">
        <v>1.53</v>
      </c>
      <c r="L305" s="182" t="n">
        <v>37.28</v>
      </c>
      <c r="M305" s="182" t="n">
        <v>51.87</v>
      </c>
      <c r="N305" s="182" t="n">
        <v>25.52</v>
      </c>
      <c r="O305" s="182" t="n">
        <v>1.206</v>
      </c>
    </row>
    <row r="306" s="184" customFormat="true" ht="15.6" hidden="false" customHeight="false" outlineLevel="0" collapsed="false">
      <c r="A306" s="180" t="s">
        <v>209</v>
      </c>
      <c r="B306" s="181" t="s">
        <v>306</v>
      </c>
      <c r="C306" s="181" t="n">
        <v>250</v>
      </c>
      <c r="D306" s="182" t="n">
        <v>30.308</v>
      </c>
      <c r="E306" s="182" t="n">
        <v>14.668</v>
      </c>
      <c r="F306" s="182" t="n">
        <v>47.438</v>
      </c>
      <c r="G306" s="182" t="n">
        <v>444.288</v>
      </c>
      <c r="H306" s="182" t="n">
        <v>0.184</v>
      </c>
      <c r="I306" s="182" t="n">
        <v>8.27</v>
      </c>
      <c r="J306" s="182" t="n">
        <v>328.4</v>
      </c>
      <c r="K306" s="182" t="n">
        <v>4.287</v>
      </c>
      <c r="L306" s="182" t="n">
        <v>36.781</v>
      </c>
      <c r="M306" s="182" t="n">
        <v>303.71</v>
      </c>
      <c r="N306" s="182" t="n">
        <v>64.217</v>
      </c>
      <c r="O306" s="182" t="n">
        <v>2.604</v>
      </c>
    </row>
    <row r="307" s="184" customFormat="true" ht="15.6" hidden="false" customHeight="false" outlineLevel="0" collapsed="false">
      <c r="A307" s="180" t="s">
        <v>212</v>
      </c>
      <c r="B307" s="181" t="s">
        <v>307</v>
      </c>
      <c r="C307" s="181" t="n">
        <v>200</v>
      </c>
      <c r="D307" s="182" t="n">
        <v>0.16</v>
      </c>
      <c r="E307" s="182" t="n">
        <v>0.16</v>
      </c>
      <c r="F307" s="182" t="n">
        <v>13.9</v>
      </c>
      <c r="G307" s="182" t="n">
        <v>58.7</v>
      </c>
      <c r="H307" s="182" t="n">
        <v>0.012</v>
      </c>
      <c r="I307" s="182" t="n">
        <v>4</v>
      </c>
      <c r="J307" s="182" t="n">
        <v>2</v>
      </c>
      <c r="K307" s="182" t="n">
        <v>0.08</v>
      </c>
      <c r="L307" s="182" t="n">
        <v>6.4</v>
      </c>
      <c r="M307" s="182" t="n">
        <v>4.4</v>
      </c>
      <c r="N307" s="182" t="n">
        <v>3.6</v>
      </c>
      <c r="O307" s="182" t="n">
        <v>0.91</v>
      </c>
    </row>
    <row r="308" s="184" customFormat="true" ht="15.6" hidden="false" customHeight="false" outlineLevel="0" collapsed="false">
      <c r="A308" s="180" t="n">
        <v>0</v>
      </c>
      <c r="B308" s="181" t="s">
        <v>18</v>
      </c>
      <c r="C308" s="181" t="n">
        <v>60</v>
      </c>
      <c r="D308" s="182" t="n">
        <v>4.74</v>
      </c>
      <c r="E308" s="182" t="n">
        <v>0.6</v>
      </c>
      <c r="F308" s="182" t="n">
        <v>28.98</v>
      </c>
      <c r="G308" s="182" t="n">
        <v>141</v>
      </c>
      <c r="H308" s="182" t="n">
        <v>0.096</v>
      </c>
      <c r="I308" s="182"/>
      <c r="J308" s="182"/>
      <c r="K308" s="182" t="n">
        <v>0.78</v>
      </c>
      <c r="L308" s="182" t="n">
        <v>13.8</v>
      </c>
      <c r="M308" s="182" t="n">
        <v>52.2</v>
      </c>
      <c r="N308" s="182" t="n">
        <v>19.8</v>
      </c>
      <c r="O308" s="182" t="n">
        <v>1.2</v>
      </c>
    </row>
    <row r="309" s="184" customFormat="true" ht="15.6" hidden="false" customHeight="false" outlineLevel="0" collapsed="false">
      <c r="A309" s="180"/>
      <c r="B309" s="181" t="s">
        <v>249</v>
      </c>
      <c r="C309" s="181" t="n">
        <v>20</v>
      </c>
      <c r="D309" s="182" t="n">
        <v>1.32</v>
      </c>
      <c r="E309" s="182" t="n">
        <v>0.24</v>
      </c>
      <c r="F309" s="182" t="n">
        <v>6.84</v>
      </c>
      <c r="G309" s="182" t="n">
        <v>34.8</v>
      </c>
      <c r="H309" s="182" t="n">
        <v>0.04</v>
      </c>
      <c r="I309" s="182"/>
      <c r="J309" s="182" t="n">
        <v>1.2</v>
      </c>
      <c r="K309" s="182" t="n">
        <v>0.44</v>
      </c>
      <c r="L309" s="182" t="n">
        <v>7</v>
      </c>
      <c r="M309" s="182" t="n">
        <v>31.6</v>
      </c>
      <c r="N309" s="182" t="n">
        <v>9.4</v>
      </c>
      <c r="O309" s="182" t="n">
        <v>0.78</v>
      </c>
    </row>
    <row r="310" s="184" customFormat="true" ht="15.6" hidden="false" customHeight="false" outlineLevel="0" collapsed="false">
      <c r="A310" s="180"/>
      <c r="B310" s="181"/>
      <c r="C310" s="181"/>
      <c r="D310" s="182"/>
      <c r="E310" s="182"/>
      <c r="F310" s="182"/>
      <c r="G310" s="182"/>
      <c r="H310" s="182"/>
      <c r="I310" s="182"/>
      <c r="J310" s="182"/>
      <c r="K310" s="182"/>
      <c r="L310" s="182"/>
      <c r="M310" s="182"/>
      <c r="N310" s="182"/>
      <c r="O310" s="182"/>
    </row>
    <row r="311" s="184" customFormat="true" ht="31.2" hidden="false" customHeight="false" outlineLevel="0" collapsed="false">
      <c r="A311" s="180" t="s">
        <v>38</v>
      </c>
      <c r="B311" s="181"/>
      <c r="C311" s="181" t="n">
        <f aca="false">SUM(C305:C310)</f>
        <v>780</v>
      </c>
      <c r="D311" s="182" t="n">
        <f aca="false">SUM(D305:D310)</f>
        <v>38.494</v>
      </c>
      <c r="E311" s="182" t="n">
        <f aca="false">SUM(E305:E310)</f>
        <v>18.835</v>
      </c>
      <c r="F311" s="182" t="n">
        <f aca="false">SUM(F305:F310)</f>
        <v>109.714</v>
      </c>
      <c r="G311" s="182" t="n">
        <f aca="false">SUM(G305:G310)</f>
        <v>766.281</v>
      </c>
      <c r="H311" s="182" t="n">
        <f aca="false">SUM(H305:H310)</f>
        <v>0.392</v>
      </c>
      <c r="I311" s="182" t="n">
        <f aca="false">SUM(I305:I310)</f>
        <v>33.92</v>
      </c>
      <c r="J311" s="182" t="n">
        <f aca="false">SUM(J305:J310)</f>
        <v>531.6</v>
      </c>
      <c r="K311" s="182" t="n">
        <f aca="false">SUM(K305:K310)</f>
        <v>7.117</v>
      </c>
      <c r="L311" s="182" t="n">
        <f aca="false">SUM(L305:L310)</f>
        <v>101.261</v>
      </c>
      <c r="M311" s="182" t="n">
        <f aca="false">SUM(M305:M310)</f>
        <v>443.78</v>
      </c>
      <c r="N311" s="182" t="n">
        <f aca="false">SUM(N305:N310)</f>
        <v>122.537</v>
      </c>
      <c r="O311" s="182" t="n">
        <f aca="false">SUM(O305:O310)</f>
        <v>6.7</v>
      </c>
    </row>
    <row r="312" s="184" customFormat="true" ht="15.6" hidden="false" customHeight="false" outlineLevel="0" collapsed="false">
      <c r="A312" s="180" t="s">
        <v>40</v>
      </c>
      <c r="B312" s="181"/>
      <c r="C312" s="181"/>
      <c r="D312" s="182"/>
      <c r="E312" s="182"/>
      <c r="F312" s="182"/>
      <c r="G312" s="182"/>
      <c r="H312" s="182"/>
      <c r="I312" s="182"/>
      <c r="J312" s="182"/>
      <c r="K312" s="182"/>
      <c r="L312" s="182"/>
      <c r="M312" s="182"/>
      <c r="N312" s="182"/>
      <c r="O312" s="182"/>
    </row>
    <row r="313" s="184" customFormat="true" ht="15.6" hidden="false" customHeight="false" outlineLevel="0" collapsed="false">
      <c r="A313" s="180" t="s">
        <v>244</v>
      </c>
      <c r="B313" s="181" t="s">
        <v>245</v>
      </c>
      <c r="C313" s="181" t="n">
        <v>50</v>
      </c>
      <c r="D313" s="182" t="n">
        <v>4.474</v>
      </c>
      <c r="E313" s="182" t="n">
        <v>8.168</v>
      </c>
      <c r="F313" s="182" t="n">
        <v>23.894</v>
      </c>
      <c r="G313" s="182" t="n">
        <v>186.877</v>
      </c>
      <c r="H313" s="182" t="n">
        <v>0.221</v>
      </c>
      <c r="I313" s="182"/>
      <c r="J313" s="182" t="n">
        <v>5</v>
      </c>
      <c r="K313" s="182" t="n">
        <v>2.439</v>
      </c>
      <c r="L313" s="182" t="n">
        <v>123.575</v>
      </c>
      <c r="M313" s="182" t="n">
        <v>92.986</v>
      </c>
      <c r="N313" s="182" t="n">
        <v>35.861</v>
      </c>
      <c r="O313" s="182" t="n">
        <v>1.112</v>
      </c>
    </row>
    <row r="314" s="184" customFormat="true" ht="15.6" hidden="false" customHeight="false" outlineLevel="0" collapsed="false">
      <c r="A314" s="180" t="n">
        <v>0</v>
      </c>
      <c r="B314" s="181" t="s">
        <v>23</v>
      </c>
      <c r="C314" s="181" t="n">
        <v>200</v>
      </c>
      <c r="D314" s="182" t="n">
        <v>1</v>
      </c>
      <c r="E314" s="182" t="n">
        <v>0.2</v>
      </c>
      <c r="F314" s="182" t="n">
        <v>20.2</v>
      </c>
      <c r="G314" s="182" t="n">
        <v>92</v>
      </c>
      <c r="H314" s="182" t="n">
        <v>0.02</v>
      </c>
      <c r="I314" s="182" t="n">
        <v>40</v>
      </c>
      <c r="J314" s="182"/>
      <c r="K314" s="182" t="n">
        <v>0.2</v>
      </c>
      <c r="L314" s="182" t="n">
        <v>14</v>
      </c>
      <c r="M314" s="182" t="n">
        <v>14</v>
      </c>
      <c r="N314" s="182" t="n">
        <v>8</v>
      </c>
      <c r="O314" s="182" t="n">
        <v>2.8</v>
      </c>
    </row>
    <row r="315" s="184" customFormat="true" ht="15.6" hidden="false" customHeight="false" outlineLevel="0" collapsed="false">
      <c r="A315" s="180"/>
      <c r="B315" s="181" t="s">
        <v>24</v>
      </c>
      <c r="C315" s="181" t="n">
        <v>15</v>
      </c>
      <c r="D315" s="182" t="n">
        <v>0.075</v>
      </c>
      <c r="E315" s="182"/>
      <c r="F315" s="182" t="n">
        <v>12</v>
      </c>
      <c r="G315" s="182" t="n">
        <v>48.6</v>
      </c>
      <c r="H315" s="182"/>
      <c r="I315" s="182"/>
      <c r="J315" s="182"/>
      <c r="K315" s="182"/>
      <c r="L315" s="182" t="n">
        <v>3.15</v>
      </c>
      <c r="M315" s="182" t="n">
        <v>1.65</v>
      </c>
      <c r="N315" s="182" t="n">
        <v>1.05</v>
      </c>
      <c r="O315" s="182" t="n">
        <v>0.24</v>
      </c>
    </row>
    <row r="316" s="184" customFormat="true" ht="31.2" hidden="false" customHeight="false" outlineLevel="0" collapsed="false">
      <c r="A316" s="180" t="s">
        <v>43</v>
      </c>
      <c r="B316" s="181"/>
      <c r="C316" s="181" t="n">
        <f aca="false">SUM(C313:C315)</f>
        <v>265</v>
      </c>
      <c r="D316" s="182" t="n">
        <f aca="false">SUM(D313:D315)</f>
        <v>5.549</v>
      </c>
      <c r="E316" s="182" t="n">
        <f aca="false">SUM(E313:E315)</f>
        <v>8.368</v>
      </c>
      <c r="F316" s="182" t="n">
        <f aca="false">SUM(F313:F315)</f>
        <v>56.094</v>
      </c>
      <c r="G316" s="182" t="n">
        <f aca="false">SUM(G313:G315)</f>
        <v>327.477</v>
      </c>
      <c r="H316" s="182" t="n">
        <f aca="false">SUM(H313:H315)</f>
        <v>0.241</v>
      </c>
      <c r="I316" s="182" t="n">
        <f aca="false">SUM(I313:I315)</f>
        <v>40</v>
      </c>
      <c r="J316" s="182" t="n">
        <f aca="false">SUM(J313:J315)</f>
        <v>5</v>
      </c>
      <c r="K316" s="182" t="n">
        <f aca="false">SUM(K313:K315)</f>
        <v>2.639</v>
      </c>
      <c r="L316" s="182" t="n">
        <f aca="false">SUM(L313:L315)</f>
        <v>140.725</v>
      </c>
      <c r="M316" s="182" t="n">
        <f aca="false">SUM(M313:M315)</f>
        <v>108.636</v>
      </c>
      <c r="N316" s="182" t="n">
        <f aca="false">SUM(N313:N315)</f>
        <v>44.911</v>
      </c>
      <c r="O316" s="182" t="n">
        <f aca="false">SUM(O313:O315)</f>
        <v>4.152</v>
      </c>
    </row>
    <row r="317" s="184" customFormat="true" ht="31.2" hidden="false" customHeight="false" outlineLevel="0" collapsed="false">
      <c r="A317" s="180" t="s">
        <v>308</v>
      </c>
      <c r="B317" s="181"/>
      <c r="C317" s="181" t="n">
        <f aca="false">C316+C311+C303+C298</f>
        <v>2030</v>
      </c>
      <c r="D317" s="182" t="n">
        <f aca="false">D316+D311+D303+D298</f>
        <v>71.665</v>
      </c>
      <c r="E317" s="182" t="n">
        <f aca="false">E316+E311+E303+E298</f>
        <v>54.641</v>
      </c>
      <c r="F317" s="182" t="n">
        <f aca="false">F316+F311+F303+F298</f>
        <v>319.634</v>
      </c>
      <c r="G317" s="182" t="n">
        <f aca="false">G316+G311+G303+G298</f>
        <v>2076.154</v>
      </c>
      <c r="H317" s="182" t="n">
        <f aca="false">H316+H311+H303+H298</f>
        <v>1.238</v>
      </c>
      <c r="I317" s="182" t="n">
        <f aca="false">I316+I311+I303+I298</f>
        <v>133.652</v>
      </c>
      <c r="J317" s="182" t="n">
        <f aca="false">J316+J311+J303+J298</f>
        <v>620.06</v>
      </c>
      <c r="K317" s="182" t="n">
        <f aca="false">K316+K311+K303+K298</f>
        <v>19.028</v>
      </c>
      <c r="L317" s="182" t="n">
        <f aca="false">L316+L311+L303+L298</f>
        <v>459.139</v>
      </c>
      <c r="M317" s="182" t="n">
        <f aca="false">M316+M311+M303+M298</f>
        <v>917.539</v>
      </c>
      <c r="N317" s="182" t="n">
        <f aca="false">N316+N311+N303+N298</f>
        <v>286.445</v>
      </c>
      <c r="O317" s="182" t="n">
        <f aca="false">O316+O311+O303+O298</f>
        <v>22.6</v>
      </c>
    </row>
    <row r="318" s="184" customFormat="true" ht="15.6" hidden="false" customHeight="false" outlineLevel="0" collapsed="false">
      <c r="A318" s="185" t="s">
        <v>309</v>
      </c>
      <c r="B318" s="181"/>
      <c r="C318" s="181" t="n">
        <f aca="false">C317+C285+C257+C224+C191+C160+C129+C98+C65+C34</f>
        <v>20774</v>
      </c>
      <c r="D318" s="182" t="n">
        <f aca="false">D317+D285+D257+D224+D191+D160+D129+D98+D65+D34</f>
        <v>666.271</v>
      </c>
      <c r="E318" s="182" t="n">
        <f aca="false">E317+E285+E257+E224+E191+E160+E129+E98+E65+E34</f>
        <v>573.251</v>
      </c>
      <c r="F318" s="182" t="n">
        <f aca="false">F317+F285+F257+F224+F191+F160+F129+F98+F65+F34</f>
        <v>2965.501</v>
      </c>
      <c r="G318" s="182" t="n">
        <f aca="false">G317+G285+G257+G224+G191+G160+G129+G98+G65+G34</f>
        <v>19899.303</v>
      </c>
      <c r="H318" s="182" t="n">
        <f aca="false">H317+H285+H257+H224+H191+H160+H129+H98+H65+H34</f>
        <v>14.478</v>
      </c>
      <c r="I318" s="182" t="n">
        <f aca="false">I317+I285+I257+I224+I191+I160+I129+I98+I65+I34</f>
        <v>2093.72</v>
      </c>
      <c r="J318" s="182" t="n">
        <f aca="false">J317+J285+J257+J224+J191+J160+J129+J98+J65+J34</f>
        <v>8425.55</v>
      </c>
      <c r="K318" s="182" t="n">
        <f aca="false">K317+K285+K257+K224+K191+K160+K129+K98+K65+K34</f>
        <v>191.569</v>
      </c>
      <c r="L318" s="182" t="n">
        <f aca="false">L317+L285+L257+L224+L191+L160+L129+L98+L65+L34</f>
        <v>4543.507</v>
      </c>
      <c r="M318" s="182" t="n">
        <f aca="false">M317+M285+M257+M224+M191+M160+M129+M98+M65+M34</f>
        <v>9612.03</v>
      </c>
      <c r="N318" s="182" t="n">
        <f aca="false">N317+N285+N257+N224+N191+N160+N129+N98+N65+N34</f>
        <v>3077.35</v>
      </c>
      <c r="O318" s="182" t="n">
        <f aca="false">O317+O285+O257+O224+O191+O160+O129+O98+O65+O34</f>
        <v>237.902</v>
      </c>
    </row>
    <row r="319" customFormat="false" ht="15.6" hidden="false" customHeight="false" outlineLevel="0" collapsed="false">
      <c r="A319" s="186"/>
      <c r="B319" s="187"/>
      <c r="C319" s="188"/>
      <c r="D319" s="189"/>
      <c r="E319" s="189"/>
      <c r="F319" s="189"/>
      <c r="G319" s="189"/>
      <c r="H319" s="189"/>
      <c r="I319" s="189"/>
      <c r="J319" s="189"/>
      <c r="K319" s="189"/>
      <c r="L319" s="189"/>
      <c r="M319" s="189"/>
      <c r="N319" s="189"/>
      <c r="O319" s="189"/>
    </row>
    <row r="320" customFormat="false" ht="15.6" hidden="false" customHeight="false" outlineLevel="0" collapsed="false">
      <c r="A320" s="186"/>
      <c r="B320" s="187"/>
      <c r="C320" s="188"/>
      <c r="D320" s="189" t="n">
        <v>10</v>
      </c>
      <c r="E320" s="189"/>
      <c r="F320" s="189"/>
      <c r="G320" s="189"/>
      <c r="H320" s="189"/>
      <c r="I320" s="189"/>
      <c r="J320" s="189"/>
      <c r="K320" s="189"/>
      <c r="L320" s="189"/>
      <c r="M320" s="189"/>
      <c r="N320" s="189"/>
      <c r="O320" s="189"/>
    </row>
    <row r="321" s="193" customFormat="true" ht="15.6" hidden="false" customHeight="true" outlineLevel="0" collapsed="false">
      <c r="A321" s="190"/>
      <c r="B321" s="190"/>
      <c r="C321" s="191" t="s">
        <v>5</v>
      </c>
      <c r="D321" s="192" t="s">
        <v>220</v>
      </c>
      <c r="E321" s="192"/>
      <c r="F321" s="192"/>
      <c r="G321" s="192" t="s">
        <v>221</v>
      </c>
      <c r="H321" s="192" t="s">
        <v>222</v>
      </c>
      <c r="I321" s="192"/>
      <c r="J321" s="192"/>
      <c r="K321" s="192"/>
      <c r="L321" s="192" t="s">
        <v>223</v>
      </c>
      <c r="M321" s="192"/>
      <c r="N321" s="192"/>
      <c r="O321" s="192"/>
    </row>
    <row r="322" s="193" customFormat="true" ht="15.6" hidden="false" customHeight="false" outlineLevel="0" collapsed="false">
      <c r="A322" s="190"/>
      <c r="B322" s="190"/>
      <c r="C322" s="191"/>
      <c r="D322" s="192" t="s">
        <v>224</v>
      </c>
      <c r="E322" s="192" t="s">
        <v>225</v>
      </c>
      <c r="F322" s="192" t="s">
        <v>226</v>
      </c>
      <c r="G322" s="192"/>
      <c r="H322" s="192" t="s">
        <v>227</v>
      </c>
      <c r="I322" s="192" t="s">
        <v>228</v>
      </c>
      <c r="J322" s="192" t="s">
        <v>229</v>
      </c>
      <c r="K322" s="192" t="s">
        <v>230</v>
      </c>
      <c r="L322" s="192" t="s">
        <v>231</v>
      </c>
      <c r="M322" s="192" t="s">
        <v>232</v>
      </c>
      <c r="N322" s="192" t="s">
        <v>233</v>
      </c>
      <c r="O322" s="192" t="s">
        <v>234</v>
      </c>
    </row>
    <row r="323" s="193" customFormat="true" ht="16.2" hidden="false" customHeight="false" outlineLevel="0" collapsed="false">
      <c r="A323" s="194" t="s">
        <v>310</v>
      </c>
      <c r="B323" s="194"/>
      <c r="C323" s="195" t="n">
        <f aca="false">C14+C45+C78+C109+C140+C172+C203+C237+C266+C298</f>
        <v>6794</v>
      </c>
      <c r="D323" s="196" t="n">
        <f aca="false">D14+D45+D78+D109+D140+D172+D203+D237+D266+D298</f>
        <v>256.393</v>
      </c>
      <c r="E323" s="196" t="n">
        <f aca="false">E14+E45+E78+E109+E140+E172+E203+E237+E266+E298</f>
        <v>197.864</v>
      </c>
      <c r="F323" s="196" t="n">
        <f aca="false">F14+F45+F78+F109+F140+F172+F203+F237+F266+F298</f>
        <v>807.218</v>
      </c>
      <c r="G323" s="196" t="n">
        <f aca="false">G14+G45+G78+G109+G140+G172+G203+G237+G266+G298</f>
        <v>6082.245</v>
      </c>
      <c r="H323" s="196" t="n">
        <f aca="false">H14+H45+H78+H109+H140+H172+H203+H237+H266+H298</f>
        <v>3.795</v>
      </c>
      <c r="I323" s="196" t="n">
        <f aca="false">I14+I45+I78+I109+I140+I172+I203+I237+I266+I298</f>
        <v>446.07</v>
      </c>
      <c r="J323" s="196" t="n">
        <f aca="false">J14+J45+J78+J109+J140+J172+J203+J237+J266+J298</f>
        <v>3209.28</v>
      </c>
      <c r="K323" s="196" t="n">
        <f aca="false">K14+K45+K78+K109+K140+K172+K203+K237+K266+K298</f>
        <v>61.934</v>
      </c>
      <c r="L323" s="196" t="n">
        <f aca="false">L14+L45+L78+L109+L140+L172+L203+L237+L266+L298</f>
        <v>991.125</v>
      </c>
      <c r="M323" s="196" t="n">
        <f aca="false">M14+M45+M78+M109+M140+M172+M203+M237+M266+M298</f>
        <v>3378.172</v>
      </c>
      <c r="N323" s="196" t="n">
        <f aca="false">N14+N45+N78+N109+N140+N172+N203+N237+N266+N298</f>
        <v>1036.573</v>
      </c>
      <c r="O323" s="196" t="n">
        <f aca="false">O14+O45+O78+O109+O140+O172+O203+O237+O266+O298</f>
        <v>81.526</v>
      </c>
    </row>
    <row r="324" s="193" customFormat="true" ht="16.2" hidden="false" customHeight="false" outlineLevel="0" collapsed="false">
      <c r="A324" s="197" t="s">
        <v>311</v>
      </c>
      <c r="B324" s="197"/>
      <c r="C324" s="195" t="n">
        <f aca="false">C323/D320</f>
        <v>679.4</v>
      </c>
      <c r="D324" s="196" t="n">
        <f aca="false">D323/$D$320</f>
        <v>25.6393</v>
      </c>
      <c r="E324" s="196" t="n">
        <f aca="false">E323/$D$320</f>
        <v>19.7864</v>
      </c>
      <c r="F324" s="196" t="n">
        <f aca="false">F323/$D$320</f>
        <v>80.7218</v>
      </c>
      <c r="G324" s="196" t="n">
        <f aca="false">G323/$D$320</f>
        <v>608.2245</v>
      </c>
      <c r="H324" s="196" t="n">
        <f aca="false">H323/$D$320</f>
        <v>0.3795</v>
      </c>
      <c r="I324" s="196" t="n">
        <f aca="false">I323/$D$320</f>
        <v>44.607</v>
      </c>
      <c r="J324" s="196" t="n">
        <f aca="false">J323/$D$320</f>
        <v>320.928</v>
      </c>
      <c r="K324" s="196" t="n">
        <f aca="false">K323/$D$320</f>
        <v>6.1934</v>
      </c>
      <c r="L324" s="196" t="n">
        <f aca="false">L323/$D$320</f>
        <v>99.1125</v>
      </c>
      <c r="M324" s="196" t="n">
        <f aca="false">M323/$D$320</f>
        <v>337.8172</v>
      </c>
      <c r="N324" s="196" t="n">
        <f aca="false">N323/$D$320</f>
        <v>103.6573</v>
      </c>
      <c r="O324" s="196" t="n">
        <f aca="false">O323/$D$320</f>
        <v>8.1526</v>
      </c>
    </row>
    <row r="325" s="193" customFormat="true" ht="16.2" hidden="false" customHeight="false" outlineLevel="0" collapsed="false">
      <c r="A325" s="197" t="s">
        <v>312</v>
      </c>
      <c r="B325" s="197"/>
      <c r="C325" s="198"/>
      <c r="D325" s="199" t="n">
        <f aca="false">4*D324/$G$324</f>
        <v>0.168617344418056</v>
      </c>
      <c r="E325" s="199" t="n">
        <f aca="false">4*E324/$G$324</f>
        <v>0.130125636175458</v>
      </c>
      <c r="F325" s="199" t="n">
        <f aca="false">4*F324/$G$324</f>
        <v>0.530868454000126</v>
      </c>
      <c r="G325" s="200"/>
      <c r="H325" s="201"/>
      <c r="I325" s="201"/>
      <c r="J325" s="201"/>
      <c r="K325" s="201"/>
      <c r="L325" s="201"/>
      <c r="M325" s="201"/>
      <c r="N325" s="201"/>
      <c r="O325" s="201"/>
    </row>
    <row r="326" s="193" customFormat="true" ht="16.2" hidden="false" customHeight="false" outlineLevel="0" collapsed="false">
      <c r="A326" s="197" t="s">
        <v>313</v>
      </c>
      <c r="B326" s="197"/>
      <c r="C326" s="198"/>
      <c r="D326" s="202" t="n">
        <f aca="false">D324/D342</f>
        <v>0.332977922077922</v>
      </c>
      <c r="E326" s="202" t="n">
        <f aca="false">E324/E342</f>
        <v>0.250460759493671</v>
      </c>
      <c r="F326" s="202" t="n">
        <f aca="false">F324/F342</f>
        <v>0.240960597014925</v>
      </c>
      <c r="G326" s="202" t="n">
        <f aca="false">G324/G342</f>
        <v>0.258818936170213</v>
      </c>
      <c r="H326" s="202" t="n">
        <f aca="false">H324/H342</f>
        <v>0.31625</v>
      </c>
      <c r="I326" s="202" t="n">
        <f aca="false">I324/I342</f>
        <v>0.74345</v>
      </c>
      <c r="J326" s="202" t="n">
        <f aca="false">J324/J342</f>
        <v>0.458468571428571</v>
      </c>
      <c r="K326" s="202" t="n">
        <f aca="false">K324/K342</f>
        <v>0.61934</v>
      </c>
      <c r="L326" s="202" t="n">
        <f aca="false">L324/L342</f>
        <v>0.0901022727272727</v>
      </c>
      <c r="M326" s="202" t="n">
        <f aca="false">M324/M342</f>
        <v>0.307106545454545</v>
      </c>
      <c r="N326" s="202" t="n">
        <f aca="false">N324/N342</f>
        <v>0.4146292</v>
      </c>
      <c r="O326" s="202" t="n">
        <f aca="false">O324/O342</f>
        <v>0.679383333333333</v>
      </c>
    </row>
    <row r="327" s="193" customFormat="true" ht="16.2" hidden="false" customHeight="false" outlineLevel="0" collapsed="false">
      <c r="A327" s="194" t="s">
        <v>314</v>
      </c>
      <c r="B327" s="194"/>
      <c r="C327" s="195" t="n">
        <f aca="false">C19+C50+C83+C114+C145+C177+C208+C242+C271+C303</f>
        <v>2650</v>
      </c>
      <c r="D327" s="196" t="n">
        <f aca="false">D19+D50+D83+D114+D145+D177+D208+D242+D271+D303</f>
        <v>54.522</v>
      </c>
      <c r="E327" s="196" t="n">
        <f aca="false">E19+E50+E83+E114+E145+E177+E208+E242+E271+E303</f>
        <v>66.724</v>
      </c>
      <c r="F327" s="196" t="n">
        <f aca="false">F19+F50+F83+F114+F145+F177+F208+F242+F271+F303</f>
        <v>583.884</v>
      </c>
      <c r="G327" s="196" t="n">
        <f aca="false">G19+G50+G83+G114+G145+G177+G208+G242+G271+G303</f>
        <v>3210.438</v>
      </c>
      <c r="H327" s="196" t="n">
        <f aca="false">H19+H50+H83+H114+H145+H177+H208+H242+H271+H303</f>
        <v>2.75</v>
      </c>
      <c r="I327" s="196" t="n">
        <f aca="false">I19+I50+I83+I114+I145+I177+I208+I242+I271+I303</f>
        <v>400</v>
      </c>
      <c r="J327" s="196" t="n">
        <f aca="false">J19+J50+J83+J114+J145+J177+J208+J242+J271+J303</f>
        <v>30</v>
      </c>
      <c r="K327" s="196" t="n">
        <f aca="false">K19+K50+K83+K114+K145+K177+K208+K242+K271+K303</f>
        <v>22.414</v>
      </c>
      <c r="L327" s="196" t="n">
        <f aca="false">L19+L50+L83+L114+L145+L177+L208+L242+L271+L303</f>
        <v>1112.19</v>
      </c>
      <c r="M327" s="196" t="n">
        <f aca="false">M19+M50+M83+M114+M145+M177+M208+M242+M271+M303</f>
        <v>938.556</v>
      </c>
      <c r="N327" s="196" t="n">
        <f aca="false">N19+N50+N83+N114+N145+N177+N208+N242+N271+N303</f>
        <v>392.466</v>
      </c>
      <c r="O327" s="196" t="n">
        <f aca="false">O19+O50+O83+O114+O145+O177+O208+O242+O271+O303</f>
        <v>40.208</v>
      </c>
    </row>
    <row r="328" s="193" customFormat="true" ht="16.2" hidden="false" customHeight="false" outlineLevel="0" collapsed="false">
      <c r="A328" s="197" t="s">
        <v>315</v>
      </c>
      <c r="B328" s="197"/>
      <c r="C328" s="195" t="n">
        <f aca="false">C327/10</f>
        <v>265</v>
      </c>
      <c r="D328" s="196" t="n">
        <f aca="false">D327/$D$320</f>
        <v>5.4522</v>
      </c>
      <c r="E328" s="196" t="n">
        <f aca="false">E327/$D$320</f>
        <v>6.6724</v>
      </c>
      <c r="F328" s="196" t="n">
        <f aca="false">F327/$D$320</f>
        <v>58.3884</v>
      </c>
      <c r="G328" s="196" t="n">
        <f aca="false">G327/$D$320</f>
        <v>321.0438</v>
      </c>
      <c r="H328" s="196" t="n">
        <f aca="false">H327/$D$320</f>
        <v>0.275</v>
      </c>
      <c r="I328" s="196" t="n">
        <f aca="false">I327/$D$320</f>
        <v>40</v>
      </c>
      <c r="J328" s="196" t="n">
        <f aca="false">J327/$D$320</f>
        <v>3</v>
      </c>
      <c r="K328" s="196" t="n">
        <f aca="false">K327/$D$320</f>
        <v>2.2414</v>
      </c>
      <c r="L328" s="196" t="n">
        <f aca="false">L327/$D$320</f>
        <v>111.219</v>
      </c>
      <c r="M328" s="196" t="n">
        <f aca="false">M327/$D$320</f>
        <v>93.8556</v>
      </c>
      <c r="N328" s="196" t="n">
        <f aca="false">N327/$D$320</f>
        <v>39.2466</v>
      </c>
      <c r="O328" s="196" t="n">
        <f aca="false">O327/$D$320</f>
        <v>4.0208</v>
      </c>
    </row>
    <row r="329" s="193" customFormat="true" ht="16.2" hidden="false" customHeight="false" outlineLevel="0" collapsed="false">
      <c r="A329" s="197" t="s">
        <v>312</v>
      </c>
      <c r="B329" s="197"/>
      <c r="C329" s="198"/>
      <c r="D329" s="203" t="n">
        <f aca="false">4*D328/$G$328</f>
        <v>0.0679309178373792</v>
      </c>
      <c r="E329" s="203" t="n">
        <f aca="false">4*E328/$G$328</f>
        <v>0.0831338278452971</v>
      </c>
      <c r="F329" s="203" t="n">
        <f aca="false">4*F328/$G$328</f>
        <v>0.727482044506077</v>
      </c>
      <c r="G329" s="204"/>
      <c r="H329" s="204"/>
      <c r="I329" s="204"/>
      <c r="J329" s="204"/>
      <c r="K329" s="204"/>
      <c r="L329" s="204"/>
      <c r="M329" s="204"/>
      <c r="N329" s="204"/>
      <c r="O329" s="204"/>
    </row>
    <row r="330" s="193" customFormat="true" ht="16.2" hidden="false" customHeight="false" outlineLevel="0" collapsed="false">
      <c r="A330" s="197" t="s">
        <v>313</v>
      </c>
      <c r="B330" s="197"/>
      <c r="C330" s="195"/>
      <c r="D330" s="202" t="n">
        <f aca="false">D328/D342</f>
        <v>0.0708077922077922</v>
      </c>
      <c r="E330" s="202" t="n">
        <f aca="false">E328/E342</f>
        <v>0.0844607594936709</v>
      </c>
      <c r="F330" s="202" t="n">
        <f aca="false">F328/F342</f>
        <v>0.174293731343284</v>
      </c>
      <c r="G330" s="202" t="n">
        <f aca="false">G328/G342</f>
        <v>0.136614382978723</v>
      </c>
      <c r="H330" s="202" t="n">
        <f aca="false">H328/H342</f>
        <v>0.229166666666667</v>
      </c>
      <c r="I330" s="202" t="n">
        <f aca="false">I328/I342</f>
        <v>0.666666666666667</v>
      </c>
      <c r="J330" s="202" t="n">
        <f aca="false">J328/J342</f>
        <v>0.00428571428571429</v>
      </c>
      <c r="K330" s="202" t="n">
        <f aca="false">K328/K342</f>
        <v>0.22414</v>
      </c>
      <c r="L330" s="202" t="n">
        <f aca="false">L328/L342</f>
        <v>0.101108181818182</v>
      </c>
      <c r="M330" s="202" t="n">
        <f aca="false">M328/M342</f>
        <v>0.0853232727272727</v>
      </c>
      <c r="N330" s="202" t="n">
        <f aca="false">N328/N342</f>
        <v>0.1569864</v>
      </c>
      <c r="O330" s="202" t="n">
        <f aca="false">O328/O342</f>
        <v>0.335066666666667</v>
      </c>
    </row>
    <row r="331" s="193" customFormat="true" ht="16.2" hidden="false" customHeight="false" outlineLevel="0" collapsed="false">
      <c r="A331" s="194" t="s">
        <v>316</v>
      </c>
      <c r="B331" s="194"/>
      <c r="C331" s="195" t="n">
        <f aca="false">C28+C59+C92+C123+C154+C185+C218+C251+C279+C311</f>
        <v>8595</v>
      </c>
      <c r="D331" s="196" t="n">
        <f aca="false">D28+D59+D92+D123+D154+D185+D218+D251+D279+D311</f>
        <v>302.286</v>
      </c>
      <c r="E331" s="196" t="n">
        <f aca="false">E28+E59+E92+E123+E154+E185+E218+E251+E279+E311</f>
        <v>241.93</v>
      </c>
      <c r="F331" s="196" t="n">
        <f aca="false">F28+F59+F92+F123+F154+F185+F218+F251+F279+F311</f>
        <v>1015.351</v>
      </c>
      <c r="G331" s="196" t="n">
        <f aca="false">G28+G59+G92+G123+G154+G185+G218+G251+G279+G311</f>
        <v>7498.222</v>
      </c>
      <c r="H331" s="196" t="n">
        <f aca="false">H28+H59+H92+H123+H154+H185+H218+H251+H279+H311</f>
        <v>5.131</v>
      </c>
      <c r="I331" s="196" t="n">
        <f aca="false">I28+I59+I92+I123+I154+I185+I218+I251+I279+I311</f>
        <v>649.65</v>
      </c>
      <c r="J331" s="196" t="n">
        <f aca="false">J28+J59+J92+J123+J154+J185+J218+J251+J279+J311</f>
        <v>4894.83</v>
      </c>
      <c r="K331" s="196" t="n">
        <f aca="false">K28+K59+K92+K123+K154+K185+K218+K251+K279+K311</f>
        <v>84.031</v>
      </c>
      <c r="L331" s="196" t="n">
        <f aca="false">L28+L59+L92+L123+L154+L185+L218+L251+L279+L311</f>
        <v>1307.352</v>
      </c>
      <c r="M331" s="196" t="n">
        <f aca="false">M28+M59+M92+M123+M154+M185+M218+M251+M279+M311</f>
        <v>4350.678</v>
      </c>
      <c r="N331" s="196" t="n">
        <f aca="false">N28+N59+N92+N123+N154+N185+N218+N251+N279+N311</f>
        <v>1259.015</v>
      </c>
      <c r="O331" s="196" t="n">
        <f aca="false">O28+O59+O92+O123+O154+O185+O218+O251+O279+O311</f>
        <v>85.309</v>
      </c>
    </row>
    <row r="332" s="193" customFormat="true" ht="16.2" hidden="false" customHeight="false" outlineLevel="0" collapsed="false">
      <c r="A332" s="197" t="s">
        <v>317</v>
      </c>
      <c r="B332" s="197"/>
      <c r="C332" s="195" t="n">
        <f aca="false">C331/10</f>
        <v>859.5</v>
      </c>
      <c r="D332" s="196" t="n">
        <f aca="false">D331/$D$320</f>
        <v>30.2286</v>
      </c>
      <c r="E332" s="196" t="n">
        <f aca="false">E331/$D$320</f>
        <v>24.193</v>
      </c>
      <c r="F332" s="196" t="n">
        <f aca="false">F331/$D$320</f>
        <v>101.5351</v>
      </c>
      <c r="G332" s="196" t="n">
        <f aca="false">G331/$D$320</f>
        <v>749.8222</v>
      </c>
      <c r="H332" s="196" t="n">
        <f aca="false">H331/$D$320</f>
        <v>0.5131</v>
      </c>
      <c r="I332" s="196" t="n">
        <f aca="false">I331/$D$320</f>
        <v>64.965</v>
      </c>
      <c r="J332" s="196" t="n">
        <f aca="false">J331/$D$320</f>
        <v>489.483</v>
      </c>
      <c r="K332" s="196" t="n">
        <f aca="false">K331/$D$320</f>
        <v>8.4031</v>
      </c>
      <c r="L332" s="196" t="n">
        <f aca="false">L331/$D$320</f>
        <v>130.7352</v>
      </c>
      <c r="M332" s="196" t="n">
        <f aca="false">M331/$D$320</f>
        <v>435.0678</v>
      </c>
      <c r="N332" s="196" t="n">
        <f aca="false">N331/$D$320</f>
        <v>125.9015</v>
      </c>
      <c r="O332" s="196" t="n">
        <f aca="false">O331/$D$320</f>
        <v>8.5309</v>
      </c>
    </row>
    <row r="333" s="193" customFormat="true" ht="16.2" hidden="false" customHeight="false" outlineLevel="0" collapsed="false">
      <c r="A333" s="197" t="s">
        <v>312</v>
      </c>
      <c r="B333" s="197"/>
      <c r="C333" s="195"/>
      <c r="D333" s="199" t="n">
        <f aca="false">4*D332/$G$332</f>
        <v>0.161257428761112</v>
      </c>
      <c r="E333" s="199" t="n">
        <f aca="false">4*E332/$G$332</f>
        <v>0.129059929140535</v>
      </c>
      <c r="F333" s="199" t="n">
        <f aca="false">4*F332/$G$332</f>
        <v>0.5416489402421</v>
      </c>
      <c r="G333" s="201"/>
      <c r="H333" s="201"/>
      <c r="I333" s="201"/>
      <c r="J333" s="201"/>
      <c r="K333" s="201"/>
      <c r="L333" s="201"/>
      <c r="M333" s="201"/>
      <c r="N333" s="201"/>
      <c r="O333" s="201"/>
    </row>
    <row r="334" s="193" customFormat="true" ht="16.2" hidden="false" customHeight="false" outlineLevel="0" collapsed="false">
      <c r="A334" s="197" t="s">
        <v>313</v>
      </c>
      <c r="B334" s="197"/>
      <c r="C334" s="195"/>
      <c r="D334" s="202" t="n">
        <f aca="false">D332/D342</f>
        <v>0.392579220779221</v>
      </c>
      <c r="E334" s="202" t="n">
        <f aca="false">E332/E342</f>
        <v>0.306240506329114</v>
      </c>
      <c r="F334" s="202" t="n">
        <f aca="false">F332/F342</f>
        <v>0.303089850746269</v>
      </c>
      <c r="G334" s="202" t="n">
        <f aca="false">G332/G342</f>
        <v>0.319073276595745</v>
      </c>
      <c r="H334" s="202" t="n">
        <f aca="false">H332/H342</f>
        <v>0.427583333333333</v>
      </c>
      <c r="I334" s="202" t="n">
        <f aca="false">I332/I342</f>
        <v>1.08275</v>
      </c>
      <c r="J334" s="202" t="n">
        <f aca="false">J332/J342</f>
        <v>0.699261428571429</v>
      </c>
      <c r="K334" s="202" t="n">
        <f aca="false">K332/K342</f>
        <v>0.84031</v>
      </c>
      <c r="L334" s="202" t="n">
        <f aca="false">L332/L342</f>
        <v>0.118850181818182</v>
      </c>
      <c r="M334" s="202" t="n">
        <f aca="false">M332/M342</f>
        <v>0.395516181818182</v>
      </c>
      <c r="N334" s="202" t="n">
        <f aca="false">N332/N342</f>
        <v>0.503606</v>
      </c>
      <c r="O334" s="202" t="n">
        <f aca="false">O332/O342</f>
        <v>0.710908333333333</v>
      </c>
    </row>
    <row r="335" s="193" customFormat="true" ht="16.2" hidden="false" customHeight="false" outlineLevel="0" collapsed="false">
      <c r="A335" s="194" t="s">
        <v>318</v>
      </c>
      <c r="B335" s="194"/>
      <c r="C335" s="195" t="n">
        <f aca="false">C33+C64+C97+C128+C159+C190+C223+C256+C284+C316</f>
        <v>2650</v>
      </c>
      <c r="D335" s="196" t="n">
        <f aca="false">D33+D64+D97+D128+D159+D190+D223+D256+D284+D316</f>
        <v>52.89</v>
      </c>
      <c r="E335" s="196" t="n">
        <f aca="false">E33+E64+E97+E128+E159+E190+E223+E256+E284+E316</f>
        <v>66.58</v>
      </c>
      <c r="F335" s="196" t="n">
        <f aca="false">F33+F64+F97+F128+F159+F190+F223+F256+F284+F316</f>
        <v>568.632</v>
      </c>
      <c r="G335" s="196" t="n">
        <f aca="false">G33+G64+G97+G128+G159+G190+G223+G256+G284+G316</f>
        <v>3141.858</v>
      </c>
      <c r="H335" s="196" t="n">
        <f aca="false">H33+H64+H97+H128+H159+H190+H223+H256+H284+H316</f>
        <v>2.744</v>
      </c>
      <c r="I335" s="196" t="n">
        <f aca="false">I33+I64+I97+I128+I159+I190+I223+I256+I284+I316</f>
        <v>520</v>
      </c>
      <c r="J335" s="196" t="n">
        <f aca="false">J33+J64+J97+J128+J159+J190+J223+J256+J284+J316</f>
        <v>226.08</v>
      </c>
      <c r="K335" s="196" t="n">
        <f aca="false">K33+K64+K97+K128+K159+K190+K223+K256+K284+K316</f>
        <v>22.846</v>
      </c>
      <c r="L335" s="196" t="n">
        <f aca="false">L33+L64+L97+L128+L159+L190+L223+L256+L284+L316</f>
        <v>1103.79</v>
      </c>
      <c r="M335" s="196" t="n">
        <f aca="false">M33+M64+M97+M128+M159+M190+M223+M256+M284+M316</f>
        <v>931.596</v>
      </c>
      <c r="N335" s="196" t="n">
        <f aca="false">N33+N64+N97+N128+N159+N190+N223+N256+N284+N316</f>
        <v>382.626</v>
      </c>
      <c r="O335" s="196" t="n">
        <f aca="false">O33+O64+O97+O128+O159+O190+O223+O256+O284+O316</f>
        <v>33.302</v>
      </c>
    </row>
    <row r="336" s="193" customFormat="true" ht="16.2" hidden="false" customHeight="false" outlineLevel="0" collapsed="false">
      <c r="A336" s="197" t="s">
        <v>319</v>
      </c>
      <c r="B336" s="197"/>
      <c r="C336" s="195" t="n">
        <f aca="false">C335/10</f>
        <v>265</v>
      </c>
      <c r="D336" s="196" t="n">
        <f aca="false">D335/$D$320</f>
        <v>5.289</v>
      </c>
      <c r="E336" s="196" t="n">
        <f aca="false">E335/$D$320</f>
        <v>6.658</v>
      </c>
      <c r="F336" s="196" t="n">
        <f aca="false">F335/$D$320</f>
        <v>56.8632</v>
      </c>
      <c r="G336" s="196" t="n">
        <f aca="false">G335/$D$320</f>
        <v>314.1858</v>
      </c>
      <c r="H336" s="196" t="n">
        <f aca="false">H335/$D$320</f>
        <v>0.2744</v>
      </c>
      <c r="I336" s="196" t="n">
        <f aca="false">I335/$D$320</f>
        <v>52</v>
      </c>
      <c r="J336" s="196" t="n">
        <f aca="false">J335/$D$320</f>
        <v>22.608</v>
      </c>
      <c r="K336" s="196" t="n">
        <f aca="false">K335/$D$320</f>
        <v>2.2846</v>
      </c>
      <c r="L336" s="196" t="n">
        <f aca="false">L335/$D$320</f>
        <v>110.379</v>
      </c>
      <c r="M336" s="196" t="n">
        <f aca="false">M335/$D$320</f>
        <v>93.1596</v>
      </c>
      <c r="N336" s="196" t="n">
        <f aca="false">N335/$D$320</f>
        <v>38.2626</v>
      </c>
      <c r="O336" s="196" t="n">
        <f aca="false">O335/$D$320</f>
        <v>3.3302</v>
      </c>
    </row>
    <row r="337" s="193" customFormat="true" ht="16.2" hidden="false" customHeight="false" outlineLevel="0" collapsed="false">
      <c r="A337" s="197" t="s">
        <v>312</v>
      </c>
      <c r="B337" s="197"/>
      <c r="C337" s="195"/>
      <c r="D337" s="199" t="n">
        <f aca="false">4*D335/$G$335</f>
        <v>0.067335952165884</v>
      </c>
      <c r="E337" s="199" t="n">
        <f aca="false">4*E335/$G$335</f>
        <v>0.0847651294234176</v>
      </c>
      <c r="F337" s="199" t="n">
        <f aca="false">4*F335/$G$335</f>
        <v>0.72394360279809</v>
      </c>
      <c r="G337" s="201"/>
      <c r="H337" s="201"/>
      <c r="I337" s="201"/>
      <c r="J337" s="201"/>
      <c r="K337" s="201"/>
      <c r="L337" s="201"/>
      <c r="M337" s="201"/>
      <c r="N337" s="201"/>
      <c r="O337" s="201"/>
    </row>
    <row r="338" s="193" customFormat="true" ht="16.2" hidden="false" customHeight="false" outlineLevel="0" collapsed="false">
      <c r="A338" s="197" t="s">
        <v>313</v>
      </c>
      <c r="B338" s="197"/>
      <c r="C338" s="198"/>
      <c r="D338" s="202" t="n">
        <f aca="false">D336/D342</f>
        <v>0.0686883116883117</v>
      </c>
      <c r="E338" s="202" t="n">
        <f aca="false">E336/E342</f>
        <v>0.0842784810126582</v>
      </c>
      <c r="F338" s="202" t="n">
        <f aca="false">F336/F342</f>
        <v>0.169740895522388</v>
      </c>
      <c r="G338" s="202" t="n">
        <f aca="false">G336/G342</f>
        <v>0.133696085106383</v>
      </c>
      <c r="H338" s="202" t="n">
        <f aca="false">H336/H342</f>
        <v>0.228666666666667</v>
      </c>
      <c r="I338" s="202" t="n">
        <f aca="false">I336/I342</f>
        <v>0.866666666666667</v>
      </c>
      <c r="J338" s="202" t="n">
        <f aca="false">J336/J342</f>
        <v>0.0322971428571428</v>
      </c>
      <c r="K338" s="202" t="n">
        <f aca="false">K336/K342</f>
        <v>0.22846</v>
      </c>
      <c r="L338" s="202" t="n">
        <f aca="false">L336/L342</f>
        <v>0.100344545454545</v>
      </c>
      <c r="M338" s="202" t="n">
        <f aca="false">M336/M342</f>
        <v>0.0846905454545455</v>
      </c>
      <c r="N338" s="202" t="n">
        <f aca="false">N336/N342</f>
        <v>0.1530504</v>
      </c>
      <c r="O338" s="202" t="n">
        <f aca="false">O336/O342</f>
        <v>0.277516666666667</v>
      </c>
    </row>
    <row r="339" s="193" customFormat="true" ht="16.2" hidden="false" customHeight="false" outlineLevel="0" collapsed="false">
      <c r="A339" s="194" t="s">
        <v>320</v>
      </c>
      <c r="B339" s="194"/>
      <c r="C339" s="198" t="n">
        <f aca="false">C323+C327+C331+C335</f>
        <v>20689</v>
      </c>
      <c r="D339" s="205" t="n">
        <f aca="false">D318</f>
        <v>666.271</v>
      </c>
      <c r="E339" s="205" t="n">
        <f aca="false">E318</f>
        <v>573.251</v>
      </c>
      <c r="F339" s="205" t="n">
        <f aca="false">F318</f>
        <v>2965.501</v>
      </c>
      <c r="G339" s="205" t="n">
        <f aca="false">G318</f>
        <v>19899.303</v>
      </c>
      <c r="H339" s="205" t="n">
        <f aca="false">H318</f>
        <v>14.478</v>
      </c>
      <c r="I339" s="205" t="n">
        <f aca="false">I318</f>
        <v>2093.72</v>
      </c>
      <c r="J339" s="205" t="n">
        <f aca="false">J318</f>
        <v>8425.55</v>
      </c>
      <c r="K339" s="205" t="n">
        <f aca="false">K318</f>
        <v>191.569</v>
      </c>
      <c r="L339" s="205" t="n">
        <f aca="false">L318</f>
        <v>4543.507</v>
      </c>
      <c r="M339" s="205" t="n">
        <f aca="false">M318</f>
        <v>9612.03</v>
      </c>
      <c r="N339" s="205" t="n">
        <f aca="false">N318</f>
        <v>3077.35</v>
      </c>
      <c r="O339" s="205" t="n">
        <f aca="false">O318</f>
        <v>237.902</v>
      </c>
    </row>
    <row r="340" s="193" customFormat="true" ht="16.2" hidden="false" customHeight="false" outlineLevel="0" collapsed="false">
      <c r="A340" s="197" t="s">
        <v>321</v>
      </c>
      <c r="B340" s="197"/>
      <c r="C340" s="198" t="n">
        <f aca="false">C339/10</f>
        <v>2068.9</v>
      </c>
      <c r="D340" s="206" t="n">
        <f aca="false">D339/$D$320</f>
        <v>66.6271</v>
      </c>
      <c r="E340" s="206" t="n">
        <f aca="false">E339/$D$320</f>
        <v>57.3251</v>
      </c>
      <c r="F340" s="206" t="n">
        <f aca="false">F339/$D$320</f>
        <v>296.5501</v>
      </c>
      <c r="G340" s="206" t="n">
        <f aca="false">G339/$D$320</f>
        <v>1989.9303</v>
      </c>
      <c r="H340" s="206" t="n">
        <f aca="false">H339/$D$320</f>
        <v>1.4478</v>
      </c>
      <c r="I340" s="206" t="n">
        <f aca="false">I339/$D$320</f>
        <v>209.372</v>
      </c>
      <c r="J340" s="206" t="n">
        <f aca="false">J339/$D$320</f>
        <v>842.555</v>
      </c>
      <c r="K340" s="206" t="n">
        <f aca="false">K339/$D$320</f>
        <v>19.1569</v>
      </c>
      <c r="L340" s="206" t="n">
        <f aca="false">L339/$D$320</f>
        <v>454.3507</v>
      </c>
      <c r="M340" s="206" t="n">
        <f aca="false">M339/$D$320</f>
        <v>961.203</v>
      </c>
      <c r="N340" s="206" t="n">
        <f aca="false">N339/$D$320</f>
        <v>307.735</v>
      </c>
      <c r="O340" s="206" t="n">
        <f aca="false">O339/$D$320</f>
        <v>23.7902</v>
      </c>
    </row>
    <row r="341" s="193" customFormat="true" ht="16.2" hidden="false" customHeight="false" outlineLevel="0" collapsed="false">
      <c r="A341" s="197" t="s">
        <v>312</v>
      </c>
      <c r="B341" s="197"/>
      <c r="C341" s="198"/>
      <c r="D341" s="199" t="n">
        <f aca="false">4*D340/$G$340</f>
        <v>0.133928509958364</v>
      </c>
      <c r="E341" s="199" t="n">
        <f aca="false">4*E340/$G$340</f>
        <v>0.115230367616393</v>
      </c>
      <c r="F341" s="199" t="n">
        <f aca="false">4*F340/$G$340</f>
        <v>0.596101481544353</v>
      </c>
      <c r="G341" s="201"/>
      <c r="H341" s="201"/>
      <c r="I341" s="201"/>
      <c r="J341" s="201"/>
      <c r="K341" s="201"/>
      <c r="L341" s="201"/>
      <c r="M341" s="201"/>
      <c r="N341" s="201"/>
      <c r="O341" s="201"/>
    </row>
    <row r="342" s="193" customFormat="true" ht="16.2" hidden="false" customHeight="false" outlineLevel="0" collapsed="false">
      <c r="A342" s="197" t="s">
        <v>322</v>
      </c>
      <c r="B342" s="197"/>
      <c r="C342" s="198"/>
      <c r="D342" s="207" t="n">
        <v>77</v>
      </c>
      <c r="E342" s="207" t="n">
        <v>79</v>
      </c>
      <c r="F342" s="207" t="n">
        <v>335</v>
      </c>
      <c r="G342" s="207" t="n">
        <v>2350</v>
      </c>
      <c r="H342" s="207" t="n">
        <v>1.2</v>
      </c>
      <c r="I342" s="207" t="n">
        <v>60</v>
      </c>
      <c r="J342" s="207" t="n">
        <v>700</v>
      </c>
      <c r="K342" s="207" t="n">
        <v>10</v>
      </c>
      <c r="L342" s="207" t="n">
        <v>1100</v>
      </c>
      <c r="M342" s="207" t="n">
        <v>1100</v>
      </c>
      <c r="N342" s="207" t="n">
        <v>250</v>
      </c>
      <c r="O342" s="207" t="n">
        <v>12</v>
      </c>
    </row>
  </sheetData>
  <mergeCells count="36">
    <mergeCell ref="A1:O1"/>
    <mergeCell ref="A4:A5"/>
    <mergeCell ref="B4:B5"/>
    <mergeCell ref="C4:C5"/>
    <mergeCell ref="D4:F4"/>
    <mergeCell ref="G4:G5"/>
    <mergeCell ref="H4:K4"/>
    <mergeCell ref="L4:O4"/>
    <mergeCell ref="A6:B6"/>
    <mergeCell ref="A7:O7"/>
    <mergeCell ref="A321:B322"/>
    <mergeCell ref="C321:C322"/>
    <mergeCell ref="D321:F321"/>
    <mergeCell ref="G321:G322"/>
    <mergeCell ref="H321:K321"/>
    <mergeCell ref="L321:O321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</mergeCells>
  <printOptions headings="false" gridLines="false" gridLinesSet="true" horizontalCentered="false" verticalCentered="false"/>
  <pageMargins left="1.18125" right="0.196527777777778" top="0.590277777777778" bottom="0.39375" header="0.511811023622047" footer="0.511811023622047"/>
  <pageSetup paperSize="9" scale="7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2" manualBreakCount="2">
    <brk id="236" man="true" max="16383" min="0"/>
    <brk id="319" man="true" max="16383" min="0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DCE6F2"/>
    <pageSetUpPr fitToPage="false"/>
  </sheetPr>
  <dimension ref="A1:O67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C24" activeCellId="0" sqref="C24"/>
    </sheetView>
  </sheetViews>
  <sheetFormatPr defaultColWidth="9.2265625" defaultRowHeight="10.2" zeroHeight="false" outlineLevelRow="0" outlineLevelCol="0"/>
  <cols>
    <col collapsed="false" customWidth="false" hidden="false" outlineLevel="0" max="1" min="1" style="166" width="9.21"/>
    <col collapsed="false" customWidth="true" hidden="false" outlineLevel="0" max="2" min="2" style="166" width="16.56"/>
    <col collapsed="false" customWidth="true" hidden="false" outlineLevel="0" max="3" min="3" style="166" width="7.78"/>
    <col collapsed="false" customWidth="true" hidden="false" outlineLevel="0" max="4" min="4" style="166" width="8"/>
    <col collapsed="false" customWidth="true" hidden="false" outlineLevel="0" max="5" min="5" style="166" width="6.78"/>
    <col collapsed="false" customWidth="true" hidden="false" outlineLevel="0" max="6" min="6" style="166" width="9.44"/>
    <col collapsed="false" customWidth="false" hidden="false" outlineLevel="0" max="7" min="7" style="166" width="9.21"/>
    <col collapsed="false" customWidth="true" hidden="false" outlineLevel="0" max="11" min="8" style="166" width="9.44"/>
    <col collapsed="false" customWidth="false" hidden="false" outlineLevel="0" max="12" min="12" style="166" width="9.21"/>
    <col collapsed="false" customWidth="true" hidden="false" outlineLevel="0" max="14" min="13" style="166" width="9.44"/>
    <col collapsed="false" customWidth="true" hidden="false" outlineLevel="0" max="15" min="15" style="166" width="10.22"/>
    <col collapsed="false" customWidth="false" hidden="false" outlineLevel="0" max="1024" min="16" style="166" width="9.21"/>
  </cols>
  <sheetData>
    <row r="1" customFormat="false" ht="13.2" hidden="false" customHeight="false" outlineLevel="0" collapsed="false">
      <c r="N1" s="208"/>
      <c r="O1" s="209" t="s">
        <v>323</v>
      </c>
    </row>
    <row r="2" customFormat="false" ht="32.25" hidden="false" customHeight="true" outlineLevel="0" collapsed="false">
      <c r="A2" s="210" t="s">
        <v>324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</row>
    <row r="3" customFormat="false" ht="10.2" hidden="false" customHeight="false" outlineLevel="0" collapsed="false">
      <c r="A3" s="211" t="s">
        <v>218</v>
      </c>
    </row>
    <row r="4" customFormat="false" ht="8.25" hidden="false" customHeight="true" outlineLevel="0" collapsed="false">
      <c r="A4" s="211"/>
    </row>
    <row r="5" s="214" customFormat="true" ht="12" hidden="false" customHeight="false" outlineLevel="0" collapsed="false">
      <c r="A5" s="212" t="s">
        <v>322</v>
      </c>
      <c r="B5" s="212"/>
      <c r="C5" s="213" t="n">
        <v>77</v>
      </c>
      <c r="D5" s="213" t="n">
        <v>79</v>
      </c>
      <c r="E5" s="213" t="n">
        <v>335</v>
      </c>
      <c r="F5" s="213" t="n">
        <v>2350</v>
      </c>
    </row>
    <row r="6" s="214" customFormat="true" ht="10.8" hidden="false" customHeight="false" outlineLevel="0" collapsed="false">
      <c r="A6" s="215" t="s">
        <v>325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</row>
    <row r="7" s="214" customFormat="true" ht="12.75" hidden="false" customHeight="true" outlineLevel="0" collapsed="false">
      <c r="A7" s="216" t="s">
        <v>4</v>
      </c>
      <c r="B7" s="216"/>
      <c r="C7" s="217" t="s">
        <v>220</v>
      </c>
      <c r="D7" s="217"/>
      <c r="E7" s="217"/>
      <c r="F7" s="216" t="s">
        <v>221</v>
      </c>
      <c r="H7" s="216" t="s">
        <v>326</v>
      </c>
      <c r="I7" s="216"/>
      <c r="J7" s="216"/>
      <c r="K7" s="216"/>
      <c r="M7" s="218" t="s">
        <v>327</v>
      </c>
      <c r="N7" s="218"/>
      <c r="O7" s="218"/>
    </row>
    <row r="8" s="214" customFormat="true" ht="18.75" hidden="false" customHeight="true" outlineLevel="0" collapsed="false">
      <c r="A8" s="216"/>
      <c r="B8" s="216"/>
      <c r="C8" s="219" t="s">
        <v>224</v>
      </c>
      <c r="D8" s="219" t="s">
        <v>225</v>
      </c>
      <c r="E8" s="219" t="s">
        <v>226</v>
      </c>
      <c r="F8" s="216"/>
      <c r="H8" s="220" t="str">
        <f aca="false">C8</f>
        <v>Б</v>
      </c>
      <c r="I8" s="220" t="str">
        <f aca="false">D8</f>
        <v>Ж</v>
      </c>
      <c r="J8" s="220" t="str">
        <f aca="false">E8</f>
        <v>У</v>
      </c>
      <c r="K8" s="220" t="s">
        <v>328</v>
      </c>
      <c r="M8" s="220" t="str">
        <f aca="false">H8</f>
        <v>Б</v>
      </c>
      <c r="N8" s="220" t="str">
        <f aca="false">I8</f>
        <v>Ж</v>
      </c>
      <c r="O8" s="220" t="str">
        <f aca="false">J8</f>
        <v>У</v>
      </c>
    </row>
    <row r="9" s="214" customFormat="true" ht="10.8" hidden="false" customHeight="false" outlineLevel="0" collapsed="false">
      <c r="A9" s="221" t="s">
        <v>329</v>
      </c>
      <c r="B9" s="221"/>
      <c r="C9" s="222" t="n">
        <f aca="false">'Меню БМД - ХЭХ '!D14</f>
        <v>19.707</v>
      </c>
      <c r="D9" s="222" t="n">
        <f aca="false">'Меню БМД - ХЭХ '!E14</f>
        <v>14.15</v>
      </c>
      <c r="E9" s="222" t="n">
        <f aca="false">'Меню БМД - ХЭХ '!F14</f>
        <v>87.002</v>
      </c>
      <c r="F9" s="222" t="n">
        <f aca="false">'Меню БМД - ХЭХ '!G14</f>
        <v>558.336</v>
      </c>
      <c r="H9" s="223" t="n">
        <f aca="false">C9/$C$5</f>
        <v>0.255935064935065</v>
      </c>
      <c r="I9" s="223" t="n">
        <f aca="false">D9/$D$5</f>
        <v>0.179113924050633</v>
      </c>
      <c r="J9" s="223" t="n">
        <f aca="false">E9/$E$5</f>
        <v>0.259707462686567</v>
      </c>
      <c r="K9" s="223" t="n">
        <f aca="false">F9/$F$5</f>
        <v>0.237589787234043</v>
      </c>
      <c r="M9" s="223" t="n">
        <f aca="false">4*C9/F9</f>
        <v>0.141183803301238</v>
      </c>
      <c r="N9" s="223" t="n">
        <f aca="false">9*D9/F9</f>
        <v>0.228088462861073</v>
      </c>
      <c r="O9" s="223" t="n">
        <f aca="false">4*E9/F9</f>
        <v>0.623294933516735</v>
      </c>
    </row>
    <row r="10" s="214" customFormat="true" ht="10.8" hidden="false" customHeight="false" outlineLevel="0" collapsed="false">
      <c r="A10" s="221" t="s">
        <v>330</v>
      </c>
      <c r="B10" s="221"/>
      <c r="C10" s="222" t="n">
        <f aca="false">'Меню БМД - ХЭХ '!D45</f>
        <v>22.443</v>
      </c>
      <c r="D10" s="222" t="n">
        <f aca="false">'Меню БМД - ХЭХ '!E45</f>
        <v>13.514</v>
      </c>
      <c r="E10" s="222" t="n">
        <f aca="false">'Меню БМД - ХЭХ '!F45</f>
        <v>73.525</v>
      </c>
      <c r="F10" s="222" t="n">
        <f aca="false">'Меню БМД - ХЭХ '!G45</f>
        <v>510.947</v>
      </c>
      <c r="H10" s="223" t="n">
        <f aca="false">C10/$C$5</f>
        <v>0.291467532467532</v>
      </c>
      <c r="I10" s="223" t="n">
        <f aca="false">D10/$D$5</f>
        <v>0.17106329113924</v>
      </c>
      <c r="J10" s="223" t="n">
        <f aca="false">E10/$E$5</f>
        <v>0.219477611940298</v>
      </c>
      <c r="K10" s="223" t="n">
        <f aca="false">F10/$F$5</f>
        <v>0.217424255319149</v>
      </c>
      <c r="M10" s="223" t="n">
        <f aca="false">4*C10/F10</f>
        <v>0.175697283671301</v>
      </c>
      <c r="N10" s="223" t="n">
        <f aca="false">9*D10/F10</f>
        <v>0.238040344693285</v>
      </c>
      <c r="O10" s="223" t="n">
        <f aca="false">4*E10/F10</f>
        <v>0.575597860443451</v>
      </c>
    </row>
    <row r="11" s="214" customFormat="true" ht="10.8" hidden="false" customHeight="false" outlineLevel="0" collapsed="false">
      <c r="A11" s="221" t="s">
        <v>331</v>
      </c>
      <c r="B11" s="221"/>
      <c r="C11" s="222" t="n">
        <f aca="false">'Меню БМД - ХЭХ '!D78</f>
        <v>28.876</v>
      </c>
      <c r="D11" s="222" t="n">
        <f aca="false">'Меню БМД - ХЭХ '!E78</f>
        <v>18.708</v>
      </c>
      <c r="E11" s="222" t="n">
        <f aca="false">'Меню БМД - ХЭХ '!F78</f>
        <v>73.736</v>
      </c>
      <c r="F11" s="222" t="n">
        <f aca="false">'Меню БМД - ХЭХ '!G78</f>
        <v>582.389</v>
      </c>
      <c r="H11" s="223" t="n">
        <f aca="false">C11/$C$5</f>
        <v>0.375012987012987</v>
      </c>
      <c r="I11" s="223" t="n">
        <f aca="false">D11/$D$5</f>
        <v>0.236810126582278</v>
      </c>
      <c r="J11" s="223" t="n">
        <f aca="false">E11/$E$5</f>
        <v>0.220107462686567</v>
      </c>
      <c r="K11" s="223" t="n">
        <f aca="false">F11/$F$5</f>
        <v>0.247825106382979</v>
      </c>
      <c r="M11" s="223" t="n">
        <f aca="false">4*C11/F11</f>
        <v>0.198327921715554</v>
      </c>
      <c r="N11" s="223" t="n">
        <f aca="false">9*D11/F11</f>
        <v>0.289105735170135</v>
      </c>
      <c r="O11" s="223" t="n">
        <f aca="false">4*E11/F11</f>
        <v>0.506438136709313</v>
      </c>
    </row>
    <row r="12" s="214" customFormat="true" ht="10.8" hidden="false" customHeight="false" outlineLevel="0" collapsed="false">
      <c r="A12" s="221" t="s">
        <v>332</v>
      </c>
      <c r="B12" s="221"/>
      <c r="C12" s="222" t="n">
        <f aca="false">'Меню БМД - ХЭХ '!D109</f>
        <v>24.546</v>
      </c>
      <c r="D12" s="222" t="n">
        <f aca="false">'Меню БМД - ХЭХ '!E109</f>
        <v>18.643</v>
      </c>
      <c r="E12" s="222" t="n">
        <f aca="false">'Меню БМД - ХЭХ '!F109</f>
        <v>61.37</v>
      </c>
      <c r="F12" s="222" t="n">
        <f aca="false">'Меню БМД - ХЭХ '!G109</f>
        <v>514.553</v>
      </c>
      <c r="H12" s="223" t="n">
        <f aca="false">C12/$C$5</f>
        <v>0.318779220779221</v>
      </c>
      <c r="I12" s="223" t="n">
        <f aca="false">D12/$D$5</f>
        <v>0.235987341772152</v>
      </c>
      <c r="J12" s="223" t="n">
        <f aca="false">E12/$E$5</f>
        <v>0.183194029850746</v>
      </c>
      <c r="K12" s="223" t="n">
        <f aca="false">F12/$F$5</f>
        <v>0.218958723404255</v>
      </c>
      <c r="M12" s="223" t="n">
        <f aca="false">4*C12/F12</f>
        <v>0.190814162972522</v>
      </c>
      <c r="N12" s="223" t="n">
        <f aca="false">9*D12/F12</f>
        <v>0.326083027404368</v>
      </c>
      <c r="O12" s="223" t="n">
        <f aca="false">4*E12/F12</f>
        <v>0.477074276119272</v>
      </c>
    </row>
    <row r="13" s="214" customFormat="true" ht="10.8" hidden="false" customHeight="false" outlineLevel="0" collapsed="false">
      <c r="A13" s="221" t="s">
        <v>333</v>
      </c>
      <c r="B13" s="221"/>
      <c r="C13" s="222" t="n">
        <f aca="false">'Меню БМД - ХЭХ '!D140</f>
        <v>20.448</v>
      </c>
      <c r="D13" s="222" t="n">
        <f aca="false">'Меню БМД - ХЭХ '!E140</f>
        <v>20.226</v>
      </c>
      <c r="E13" s="222" t="n">
        <f aca="false">'Меню БМД - ХЭХ '!F140</f>
        <v>58.126</v>
      </c>
      <c r="F13" s="222" t="n">
        <f aca="false">'Меню БМД - ХЭХ '!G140</f>
        <v>500.947</v>
      </c>
      <c r="H13" s="223" t="n">
        <f aca="false">C13/$C$5</f>
        <v>0.265558441558442</v>
      </c>
      <c r="I13" s="223" t="n">
        <f aca="false">D13/$D$5</f>
        <v>0.256025316455696</v>
      </c>
      <c r="J13" s="223" t="n">
        <f aca="false">E13/$E$5</f>
        <v>0.173510447761194</v>
      </c>
      <c r="K13" s="223" t="n">
        <f aca="false">F13/$F$5</f>
        <v>0.213168936170213</v>
      </c>
      <c r="M13" s="223" t="n">
        <f aca="false">4*C13/F13</f>
        <v>0.163274757609088</v>
      </c>
      <c r="N13" s="223" t="n">
        <f aca="false">9*D13/F13</f>
        <v>0.363379758736952</v>
      </c>
      <c r="O13" s="223" t="n">
        <f aca="false">4*E13/F13</f>
        <v>0.464128939788041</v>
      </c>
    </row>
    <row r="14" s="214" customFormat="true" ht="10.8" hidden="false" customHeight="false" outlineLevel="0" collapsed="false">
      <c r="A14" s="221" t="s">
        <v>334</v>
      </c>
      <c r="B14" s="221"/>
      <c r="C14" s="222" t="n">
        <f aca="false">'Меню БМД - ХЭХ '!D172</f>
        <v>25.11</v>
      </c>
      <c r="D14" s="222" t="n">
        <f aca="false">'Меню БМД - ХЭХ '!E172</f>
        <v>25.882</v>
      </c>
      <c r="E14" s="222" t="n">
        <f aca="false">'Меню БМД - ХЭХ '!F172</f>
        <v>93.111</v>
      </c>
      <c r="F14" s="222" t="n">
        <f aca="false">'Меню БМД - ХЭХ '!G172</f>
        <v>712.329</v>
      </c>
      <c r="H14" s="223" t="n">
        <f aca="false">C14/$C$5</f>
        <v>0.326103896103896</v>
      </c>
      <c r="I14" s="223" t="n">
        <f aca="false">D14/$D$5</f>
        <v>0.327620253164557</v>
      </c>
      <c r="J14" s="223" t="n">
        <f aca="false">E14/$E$5</f>
        <v>0.27794328358209</v>
      </c>
      <c r="K14" s="223" t="n">
        <f aca="false">F14/$F$5</f>
        <v>0.303118723404255</v>
      </c>
      <c r="M14" s="223" t="n">
        <f aca="false">4*C14/F14</f>
        <v>0.141002261595414</v>
      </c>
      <c r="N14" s="223" t="n">
        <f aca="false">9*D14/F14</f>
        <v>0.327009008477824</v>
      </c>
      <c r="O14" s="223" t="n">
        <f aca="false">4*E14/F14</f>
        <v>0.522853905990069</v>
      </c>
    </row>
    <row r="15" s="214" customFormat="true" ht="10.8" hidden="false" customHeight="false" outlineLevel="0" collapsed="false">
      <c r="A15" s="221" t="s">
        <v>335</v>
      </c>
      <c r="B15" s="221"/>
      <c r="C15" s="222" t="n">
        <f aca="false">'Меню БМД - ХЭХ '!D203</f>
        <v>23.319</v>
      </c>
      <c r="D15" s="222" t="n">
        <f aca="false">'Меню БМД - ХЭХ '!E203</f>
        <v>23.585</v>
      </c>
      <c r="E15" s="222" t="n">
        <f aca="false">'Меню БМД - ХЭХ '!F203</f>
        <v>94.675</v>
      </c>
      <c r="F15" s="222" t="n">
        <f aca="false">'Меню БМД - ХЭХ '!G203</f>
        <v>692.153</v>
      </c>
      <c r="H15" s="223" t="n">
        <f aca="false">C15/$C$5</f>
        <v>0.302844155844156</v>
      </c>
      <c r="I15" s="223" t="n">
        <f aca="false">D15/$D$5</f>
        <v>0.298544303797468</v>
      </c>
      <c r="J15" s="223" t="n">
        <f aca="false">E15/$E$5</f>
        <v>0.282611940298507</v>
      </c>
      <c r="K15" s="223" t="n">
        <f aca="false">F15/$F$5</f>
        <v>0.294533191489362</v>
      </c>
      <c r="M15" s="223" t="n">
        <f aca="false">4*C15/F15</f>
        <v>0.134762111845213</v>
      </c>
      <c r="N15" s="223" t="n">
        <f aca="false">9*D15/F15</f>
        <v>0.306673524495307</v>
      </c>
      <c r="O15" s="223" t="n">
        <f aca="false">4*E15/F15</f>
        <v>0.547133365021896</v>
      </c>
    </row>
    <row r="16" s="214" customFormat="true" ht="10.8" hidden="false" customHeight="false" outlineLevel="0" collapsed="false">
      <c r="A16" s="221" t="s">
        <v>336</v>
      </c>
      <c r="B16" s="221"/>
      <c r="C16" s="222" t="n">
        <f aca="false">'Меню БМД - ХЭХ '!D237</f>
        <v>32.69</v>
      </c>
      <c r="D16" s="222" t="n">
        <f aca="false">'Меню БМД - ХЭХ '!E237</f>
        <v>23.423</v>
      </c>
      <c r="E16" s="222" t="n">
        <f aca="false">'Меню БМД - ХЭХ '!F237</f>
        <v>91.824</v>
      </c>
      <c r="F16" s="222" t="n">
        <f aca="false">'Меню БМД - ХЭХ '!G237</f>
        <v>710.702</v>
      </c>
      <c r="H16" s="223" t="n">
        <f aca="false">C16/$C$5</f>
        <v>0.424545454545455</v>
      </c>
      <c r="I16" s="223" t="n">
        <f aca="false">D16/$D$5</f>
        <v>0.296493670886076</v>
      </c>
      <c r="J16" s="223" t="n">
        <f aca="false">E16/$E$5</f>
        <v>0.274101492537313</v>
      </c>
      <c r="K16" s="223" t="n">
        <f aca="false">F16/$F$5</f>
        <v>0.302426382978723</v>
      </c>
      <c r="M16" s="223" t="n">
        <f aca="false">4*C16/F16</f>
        <v>0.183987100078514</v>
      </c>
      <c r="N16" s="223" t="n">
        <f aca="false">9*D16/F16</f>
        <v>0.296617991788401</v>
      </c>
      <c r="O16" s="223" t="n">
        <f aca="false">4*E16/F16</f>
        <v>0.516807325714575</v>
      </c>
    </row>
    <row r="17" s="214" customFormat="true" ht="10.8" hidden="false" customHeight="false" outlineLevel="0" collapsed="false">
      <c r="A17" s="221" t="s">
        <v>337</v>
      </c>
      <c r="B17" s="221"/>
      <c r="C17" s="222" t="n">
        <f aca="false">'Меню БМД - ХЭХ '!D266</f>
        <v>37.181</v>
      </c>
      <c r="D17" s="222" t="n">
        <f aca="false">'Меню БМД - ХЭХ '!E266</f>
        <v>20.663</v>
      </c>
      <c r="E17" s="222" t="n">
        <f aca="false">'Меню БМД - ХЭХ '!F266</f>
        <v>76.117</v>
      </c>
      <c r="F17" s="222" t="n">
        <f aca="false">'Меню БМД - ХЭХ '!G266</f>
        <v>644.97</v>
      </c>
      <c r="H17" s="223" t="n">
        <f aca="false">C17/$C$5</f>
        <v>0.48287012987013</v>
      </c>
      <c r="I17" s="223" t="n">
        <f aca="false">D17/$D$5</f>
        <v>0.261556962025316</v>
      </c>
      <c r="J17" s="223" t="n">
        <f aca="false">E17/$E$5</f>
        <v>0.227214925373134</v>
      </c>
      <c r="K17" s="223" t="n">
        <f aca="false">F17/$F$5</f>
        <v>0.274455319148936</v>
      </c>
      <c r="M17" s="223" t="n">
        <f aca="false">4*C17/F17</f>
        <v>0.230590570104036</v>
      </c>
      <c r="N17" s="223" t="n">
        <f aca="false">9*D17/F17</f>
        <v>0.288334341132146</v>
      </c>
      <c r="O17" s="223" t="n">
        <f aca="false">4*E17/F17</f>
        <v>0.472065367381429</v>
      </c>
    </row>
    <row r="18" s="214" customFormat="true" ht="10.8" hidden="false" customHeight="false" outlineLevel="0" collapsed="false">
      <c r="A18" s="221" t="s">
        <v>338</v>
      </c>
      <c r="B18" s="221"/>
      <c r="C18" s="222" t="n">
        <f aca="false">'Меню БМД - ХЭХ '!D298</f>
        <v>22.073</v>
      </c>
      <c r="D18" s="222" t="n">
        <f aca="false">'Меню БМД - ХЭХ '!E298</f>
        <v>19.07</v>
      </c>
      <c r="E18" s="222" t="n">
        <f aca="false">'Меню БМД - ХЭХ '!F298</f>
        <v>97.732</v>
      </c>
      <c r="F18" s="222" t="n">
        <f aca="false">'Меню БМД - ХЭХ '!G298</f>
        <v>654.919</v>
      </c>
      <c r="H18" s="223" t="n">
        <f aca="false">C18/$C$5</f>
        <v>0.286662337662338</v>
      </c>
      <c r="I18" s="223" t="n">
        <f aca="false">D18/$D$5</f>
        <v>0.241392405063291</v>
      </c>
      <c r="J18" s="223" t="n">
        <f aca="false">E18/$E$5</f>
        <v>0.291737313432836</v>
      </c>
      <c r="K18" s="223" t="n">
        <f aca="false">F18/$F$5</f>
        <v>0.278688936170213</v>
      </c>
      <c r="M18" s="223" t="n">
        <f aca="false">4*C18/F18</f>
        <v>0.134813618172629</v>
      </c>
      <c r="N18" s="223" t="n">
        <f aca="false">9*D18/F18</f>
        <v>0.262062942134829</v>
      </c>
      <c r="O18" s="223" t="n">
        <f aca="false">4*E18/F18</f>
        <v>0.596910457629111</v>
      </c>
    </row>
    <row r="19" s="214" customFormat="true" ht="10.8" hidden="false" customHeight="false" outlineLevel="0" collapsed="false">
      <c r="A19" s="221" t="s">
        <v>339</v>
      </c>
      <c r="B19" s="221"/>
      <c r="C19" s="224" t="n">
        <f aca="false">AVERAGE(C9:C18)</f>
        <v>25.6393</v>
      </c>
      <c r="D19" s="224" t="n">
        <f aca="false">AVERAGE(D9:D18)</f>
        <v>19.7864</v>
      </c>
      <c r="E19" s="224" t="n">
        <f aca="false">AVERAGE(E9:E18)</f>
        <v>80.7218</v>
      </c>
      <c r="F19" s="224" t="n">
        <f aca="false">AVERAGE(F9:F18)</f>
        <v>608.2245</v>
      </c>
      <c r="H19" s="225" t="n">
        <f aca="false">C19/$C$5</f>
        <v>0.332977922077922</v>
      </c>
      <c r="I19" s="225" t="n">
        <f aca="false">D19/$D$5</f>
        <v>0.250460759493671</v>
      </c>
      <c r="J19" s="225" t="n">
        <f aca="false">E19/$E$5</f>
        <v>0.240960597014925</v>
      </c>
      <c r="K19" s="225" t="n">
        <f aca="false">F19/$F$5</f>
        <v>0.258818936170213</v>
      </c>
      <c r="L19" s="226"/>
      <c r="M19" s="223" t="n">
        <f aca="false">AVERAGE(M9:M18)</f>
        <v>0.169445359106551</v>
      </c>
      <c r="N19" s="223" t="n">
        <f aca="false">AVERAGE(N9:N18)</f>
        <v>0.292539513689432</v>
      </c>
      <c r="O19" s="223" t="n">
        <f aca="false">AVERAGE(O9:O18)</f>
        <v>0.530230456831389</v>
      </c>
    </row>
    <row r="20" s="214" customFormat="true" ht="10.2" hidden="false" customHeight="false" outlineLevel="0" collapsed="false"/>
    <row r="21" s="214" customFormat="true" ht="10.8" hidden="false" customHeight="false" outlineLevel="0" collapsed="false">
      <c r="A21" s="215" t="s">
        <v>243</v>
      </c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</row>
    <row r="22" s="214" customFormat="true" ht="10.2" hidden="false" customHeight="true" outlineLevel="0" collapsed="false">
      <c r="A22" s="216" t="s">
        <v>4</v>
      </c>
      <c r="B22" s="216"/>
      <c r="C22" s="217" t="s">
        <v>220</v>
      </c>
      <c r="D22" s="217"/>
      <c r="E22" s="217"/>
      <c r="F22" s="216" t="s">
        <v>221</v>
      </c>
      <c r="H22" s="216" t="s">
        <v>326</v>
      </c>
      <c r="I22" s="216"/>
      <c r="J22" s="216"/>
      <c r="K22" s="216"/>
      <c r="M22" s="218" t="s">
        <v>327</v>
      </c>
      <c r="N22" s="218"/>
      <c r="O22" s="218"/>
    </row>
    <row r="23" s="214" customFormat="true" ht="18.75" hidden="false" customHeight="true" outlineLevel="0" collapsed="false">
      <c r="A23" s="216"/>
      <c r="B23" s="216"/>
      <c r="C23" s="219" t="s">
        <v>224</v>
      </c>
      <c r="D23" s="219" t="s">
        <v>225</v>
      </c>
      <c r="E23" s="219" t="s">
        <v>226</v>
      </c>
      <c r="F23" s="216"/>
      <c r="H23" s="220" t="str">
        <f aca="false">C23</f>
        <v>Б</v>
      </c>
      <c r="I23" s="220" t="str">
        <f aca="false">D23</f>
        <v>Ж</v>
      </c>
      <c r="J23" s="220" t="str">
        <f aca="false">E23</f>
        <v>У</v>
      </c>
      <c r="K23" s="220" t="s">
        <v>328</v>
      </c>
      <c r="M23" s="220" t="str">
        <f aca="false">H23</f>
        <v>Б</v>
      </c>
      <c r="N23" s="220" t="str">
        <f aca="false">I23</f>
        <v>Ж</v>
      </c>
      <c r="O23" s="220" t="str">
        <f aca="false">J23</f>
        <v>У</v>
      </c>
    </row>
    <row r="24" s="214" customFormat="true" ht="10.8" hidden="false" customHeight="false" outlineLevel="0" collapsed="false">
      <c r="A24" s="221" t="s">
        <v>329</v>
      </c>
      <c r="B24" s="221"/>
      <c r="C24" s="227" t="n">
        <f aca="false">'Меню БМД - ХЭХ '!D19</f>
        <v>5.549</v>
      </c>
      <c r="D24" s="227" t="n">
        <f aca="false">'Меню БМД - ХЭХ '!E19</f>
        <v>8.368</v>
      </c>
      <c r="E24" s="227" t="n">
        <f aca="false">'Меню БМД - ХЭХ '!F19</f>
        <v>56.094</v>
      </c>
      <c r="F24" s="227" t="n">
        <f aca="false">'Меню БМД - ХЭХ '!G19</f>
        <v>327.477</v>
      </c>
      <c r="H24" s="223" t="n">
        <f aca="false">C24/$C$5</f>
        <v>0.0720649350649351</v>
      </c>
      <c r="I24" s="223" t="n">
        <f aca="false">D24/$D$5</f>
        <v>0.105924050632911</v>
      </c>
      <c r="J24" s="223" t="n">
        <f aca="false">E24/$E$5</f>
        <v>0.167444776119403</v>
      </c>
      <c r="K24" s="223" t="n">
        <f aca="false">F24/$F$5</f>
        <v>0.139351914893617</v>
      </c>
      <c r="M24" s="223" t="n">
        <f aca="false">4*C24/F24</f>
        <v>0.0677788058397994</v>
      </c>
      <c r="N24" s="223" t="n">
        <f aca="false">9*D24/F24</f>
        <v>0.229976456361821</v>
      </c>
      <c r="O24" s="223" t="n">
        <f aca="false">4*E24/F24</f>
        <v>0.685165675757381</v>
      </c>
    </row>
    <row r="25" s="214" customFormat="true" ht="10.8" hidden="false" customHeight="false" outlineLevel="0" collapsed="false">
      <c r="A25" s="221" t="s">
        <v>330</v>
      </c>
      <c r="B25" s="221"/>
      <c r="C25" s="227" t="n">
        <f aca="false">'Меню БМД - ХЭХ '!D50</f>
        <v>5.307</v>
      </c>
      <c r="D25" s="227" t="n">
        <f aca="false">'Меню БМД - ХЭХ '!E50</f>
        <v>4.129</v>
      </c>
      <c r="E25" s="227" t="n">
        <f aca="false">'Меню БМД - ХЭХ '!F50</f>
        <v>61.83</v>
      </c>
      <c r="F25" s="227" t="n">
        <f aca="false">'Меню БМД - ХЭХ '!G50</f>
        <v>311.394</v>
      </c>
      <c r="H25" s="223" t="n">
        <f aca="false">C25/$C$5</f>
        <v>0.0689220779220779</v>
      </c>
      <c r="I25" s="223" t="n">
        <f aca="false">D25/$D$5</f>
        <v>0.0522658227848101</v>
      </c>
      <c r="J25" s="223" t="n">
        <f aca="false">E25/$E$5</f>
        <v>0.184567164179104</v>
      </c>
      <c r="K25" s="223" t="n">
        <f aca="false">F25/$F$5</f>
        <v>0.132508085106383</v>
      </c>
      <c r="M25" s="223" t="n">
        <f aca="false">4*C25/F25</f>
        <v>0.0681708703443226</v>
      </c>
      <c r="N25" s="223" t="n">
        <f aca="false">9*D25/F25</f>
        <v>0.119337559490549</v>
      </c>
      <c r="O25" s="223" t="n">
        <f aca="false">4*E25/F25</f>
        <v>0.794234956357541</v>
      </c>
    </row>
    <row r="26" s="214" customFormat="true" ht="10.8" hidden="false" customHeight="false" outlineLevel="0" collapsed="false">
      <c r="A26" s="221" t="s">
        <v>331</v>
      </c>
      <c r="B26" s="221"/>
      <c r="C26" s="227" t="n">
        <f aca="false">'Меню БМД - ХЭХ '!D83</f>
        <v>5.549</v>
      </c>
      <c r="D26" s="227" t="n">
        <f aca="false">'Меню БМД - ХЭХ '!E83</f>
        <v>8.368</v>
      </c>
      <c r="E26" s="227" t="n">
        <f aca="false">'Меню БМД - ХЭХ '!F83</f>
        <v>56.094</v>
      </c>
      <c r="F26" s="227" t="n">
        <f aca="false">'Меню БМД - ХЭХ '!G83</f>
        <v>327.477</v>
      </c>
      <c r="H26" s="223" t="n">
        <f aca="false">C26/$C$5</f>
        <v>0.0720649350649351</v>
      </c>
      <c r="I26" s="223" t="n">
        <f aca="false">D26/$D$5</f>
        <v>0.105924050632911</v>
      </c>
      <c r="J26" s="223" t="n">
        <f aca="false">E26/$E$5</f>
        <v>0.167444776119403</v>
      </c>
      <c r="K26" s="223" t="n">
        <f aca="false">F26/$F$5</f>
        <v>0.139351914893617</v>
      </c>
      <c r="M26" s="223" t="n">
        <f aca="false">4*C26/F26</f>
        <v>0.0677788058397995</v>
      </c>
      <c r="N26" s="223" t="n">
        <f aca="false">9*D26/F26</f>
        <v>0.229976456361821</v>
      </c>
      <c r="O26" s="223" t="n">
        <f aca="false">4*E26/F26</f>
        <v>0.685165675757381</v>
      </c>
    </row>
    <row r="27" s="214" customFormat="true" ht="10.8" hidden="false" customHeight="false" outlineLevel="0" collapsed="false">
      <c r="A27" s="228" t="s">
        <v>332</v>
      </c>
      <c r="B27" s="228"/>
      <c r="C27" s="227" t="n">
        <f aca="false">'Меню БМД - ХЭХ '!D114</f>
        <v>5.307</v>
      </c>
      <c r="D27" s="227" t="n">
        <f aca="false">'Меню БМД - ХЭХ '!E114</f>
        <v>4.129</v>
      </c>
      <c r="E27" s="227" t="n">
        <f aca="false">'Меню БМД - ХЭХ '!F114</f>
        <v>61.83</v>
      </c>
      <c r="F27" s="227" t="n">
        <f aca="false">'Меню БМД - ХЭХ '!G114</f>
        <v>311.394</v>
      </c>
      <c r="H27" s="223" t="n">
        <f aca="false">C27/$C$5</f>
        <v>0.0689220779220779</v>
      </c>
      <c r="I27" s="223" t="n">
        <f aca="false">D27/$D$5</f>
        <v>0.0522658227848101</v>
      </c>
      <c r="J27" s="223" t="n">
        <f aca="false">E27/$E$5</f>
        <v>0.184567164179104</v>
      </c>
      <c r="K27" s="223" t="n">
        <f aca="false">F27/$F$5</f>
        <v>0.132508085106383</v>
      </c>
      <c r="M27" s="223" t="n">
        <f aca="false">4*C27/F27</f>
        <v>0.0681708703443226</v>
      </c>
      <c r="N27" s="223" t="n">
        <f aca="false">9*D27/F27</f>
        <v>0.119337559490549</v>
      </c>
      <c r="O27" s="223" t="n">
        <f aca="false">4*E27/F27</f>
        <v>0.794234956357541</v>
      </c>
    </row>
    <row r="28" s="214" customFormat="true" ht="10.8" hidden="false" customHeight="false" outlineLevel="0" collapsed="false">
      <c r="A28" s="221" t="s">
        <v>333</v>
      </c>
      <c r="B28" s="221"/>
      <c r="C28" s="227" t="n">
        <f aca="false">'Меню БМД - ХЭХ '!D145</f>
        <v>5.549</v>
      </c>
      <c r="D28" s="227" t="n">
        <f aca="false">'Меню БМД - ХЭХ '!E145</f>
        <v>8.368</v>
      </c>
      <c r="E28" s="227" t="n">
        <f aca="false">'Меню БМД - ХЭХ '!F145</f>
        <v>56.094</v>
      </c>
      <c r="F28" s="227" t="n">
        <f aca="false">'Меню БМД - ХЭХ '!G145</f>
        <v>327.477</v>
      </c>
      <c r="H28" s="223" t="n">
        <f aca="false">C28/$C$5</f>
        <v>0.0720649350649351</v>
      </c>
      <c r="I28" s="223" t="n">
        <f aca="false">D28/$D$5</f>
        <v>0.105924050632911</v>
      </c>
      <c r="J28" s="223" t="n">
        <f aca="false">E28/$E$5</f>
        <v>0.167444776119403</v>
      </c>
      <c r="K28" s="223" t="n">
        <f aca="false">F28/$F$5</f>
        <v>0.139351914893617</v>
      </c>
      <c r="M28" s="223" t="n">
        <f aca="false">4*C28/F28</f>
        <v>0.0677788058397995</v>
      </c>
      <c r="N28" s="223" t="n">
        <f aca="false">9*D28/F28</f>
        <v>0.229976456361821</v>
      </c>
      <c r="O28" s="223" t="n">
        <f aca="false">4*E28/F28</f>
        <v>0.685165675757381</v>
      </c>
    </row>
    <row r="29" s="214" customFormat="true" ht="10.8" hidden="false" customHeight="false" outlineLevel="0" collapsed="false">
      <c r="A29" s="221" t="s">
        <v>334</v>
      </c>
      <c r="B29" s="221"/>
      <c r="C29" s="227" t="n">
        <f aca="false">'Меню БМД - ХЭХ '!D177</f>
        <v>5.549</v>
      </c>
      <c r="D29" s="227" t="n">
        <f aca="false">'Меню БМД - ХЭХ '!E177</f>
        <v>8.368</v>
      </c>
      <c r="E29" s="227" t="n">
        <f aca="false">'Меню БМД - ХЭХ '!F177</f>
        <v>56.094</v>
      </c>
      <c r="F29" s="227" t="n">
        <f aca="false">'Меню БМД - ХЭХ '!G177</f>
        <v>327.477</v>
      </c>
      <c r="H29" s="223" t="n">
        <f aca="false">C29/$C$5</f>
        <v>0.0720649350649351</v>
      </c>
      <c r="I29" s="223" t="n">
        <f aca="false">D29/$D$5</f>
        <v>0.105924050632911</v>
      </c>
      <c r="J29" s="223" t="n">
        <f aca="false">E29/$E$5</f>
        <v>0.167444776119403</v>
      </c>
      <c r="K29" s="223" t="n">
        <f aca="false">F29/$F$5</f>
        <v>0.139351914893617</v>
      </c>
      <c r="M29" s="223" t="n">
        <f aca="false">4*C29/F29</f>
        <v>0.0677788058397995</v>
      </c>
      <c r="N29" s="223" t="n">
        <f aca="false">9*D29/F29</f>
        <v>0.229976456361821</v>
      </c>
      <c r="O29" s="223" t="n">
        <f aca="false">4*E29/F29</f>
        <v>0.685165675757381</v>
      </c>
    </row>
    <row r="30" s="214" customFormat="true" ht="10.8" hidden="false" customHeight="false" outlineLevel="0" collapsed="false">
      <c r="A30" s="221" t="s">
        <v>335</v>
      </c>
      <c r="B30" s="221"/>
      <c r="C30" s="227" t="n">
        <f aca="false">'Меню БМД - ХЭХ '!D208</f>
        <v>5.307</v>
      </c>
      <c r="D30" s="227" t="n">
        <f aca="false">'Меню БМД - ХЭХ '!E208</f>
        <v>4.129</v>
      </c>
      <c r="E30" s="227" t="n">
        <f aca="false">'Меню БМД - ХЭХ '!F208</f>
        <v>61.83</v>
      </c>
      <c r="F30" s="227" t="n">
        <f aca="false">'Меню БМД - ХЭХ '!G208</f>
        <v>311.394</v>
      </c>
      <c r="H30" s="223" t="n">
        <f aca="false">C30/$C$5</f>
        <v>0.0689220779220779</v>
      </c>
      <c r="I30" s="223" t="n">
        <f aca="false">D30/$D$5</f>
        <v>0.0522658227848101</v>
      </c>
      <c r="J30" s="223" t="n">
        <f aca="false">E30/$E$5</f>
        <v>0.184567164179104</v>
      </c>
      <c r="K30" s="223" t="n">
        <f aca="false">F30/$F$5</f>
        <v>0.132508085106383</v>
      </c>
      <c r="M30" s="223" t="n">
        <f aca="false">4*C30/F30</f>
        <v>0.0681708703443226</v>
      </c>
      <c r="N30" s="223" t="n">
        <f aca="false">9*D30/F30</f>
        <v>0.119337559490549</v>
      </c>
      <c r="O30" s="223" t="n">
        <f aca="false">4*E30/F30</f>
        <v>0.794234956357541</v>
      </c>
    </row>
    <row r="31" s="214" customFormat="true" ht="10.8" hidden="false" customHeight="false" outlineLevel="0" collapsed="false">
      <c r="A31" s="221" t="s">
        <v>336</v>
      </c>
      <c r="B31" s="221"/>
      <c r="C31" s="227" t="n">
        <f aca="false">'Меню БМД - ХЭХ '!D242</f>
        <v>5.549</v>
      </c>
      <c r="D31" s="227" t="n">
        <f aca="false">'Меню БМД - ХЭХ '!E242</f>
        <v>8.368</v>
      </c>
      <c r="E31" s="227" t="n">
        <f aca="false">'Меню БМД - ХЭХ '!F242</f>
        <v>56.094</v>
      </c>
      <c r="F31" s="227" t="n">
        <f aca="false">'Меню БМД - ХЭХ '!G242</f>
        <v>327.477</v>
      </c>
      <c r="H31" s="223" t="n">
        <f aca="false">C31/$C$5</f>
        <v>0.0720649350649351</v>
      </c>
      <c r="I31" s="223" t="n">
        <f aca="false">D31/$D$5</f>
        <v>0.105924050632911</v>
      </c>
      <c r="J31" s="223" t="n">
        <f aca="false">E31/$E$5</f>
        <v>0.167444776119403</v>
      </c>
      <c r="K31" s="223" t="n">
        <f aca="false">F31/$F$5</f>
        <v>0.139351914893617</v>
      </c>
      <c r="M31" s="223" t="n">
        <f aca="false">4*C31/F31</f>
        <v>0.0677788058397995</v>
      </c>
      <c r="N31" s="223" t="n">
        <f aca="false">9*D31/F31</f>
        <v>0.229976456361821</v>
      </c>
      <c r="O31" s="223" t="n">
        <f aca="false">4*E31/F31</f>
        <v>0.685165675757381</v>
      </c>
    </row>
    <row r="32" s="214" customFormat="true" ht="10.8" hidden="false" customHeight="false" outlineLevel="0" collapsed="false">
      <c r="A32" s="228" t="s">
        <v>337</v>
      </c>
      <c r="B32" s="228"/>
      <c r="C32" s="227" t="n">
        <f aca="false">'Меню БМД - ХЭХ '!D271</f>
        <v>5.307</v>
      </c>
      <c r="D32" s="227" t="n">
        <f aca="false">'Меню БМД - ХЭХ '!E271</f>
        <v>4.129</v>
      </c>
      <c r="E32" s="227" t="n">
        <f aca="false">'Меню БМД - ХЭХ '!F271</f>
        <v>61.83</v>
      </c>
      <c r="F32" s="227" t="n">
        <f aca="false">'Меню БМД - ХЭХ '!G271</f>
        <v>311.394</v>
      </c>
      <c r="H32" s="223" t="n">
        <f aca="false">C32/$C$5</f>
        <v>0.0689220779220779</v>
      </c>
      <c r="I32" s="223" t="n">
        <f aca="false">D32/$D$5</f>
        <v>0.0522658227848101</v>
      </c>
      <c r="J32" s="223" t="n">
        <f aca="false">E32/$E$5</f>
        <v>0.184567164179104</v>
      </c>
      <c r="K32" s="223" t="n">
        <f aca="false">F32/$F$5</f>
        <v>0.132508085106383</v>
      </c>
      <c r="M32" s="223" t="n">
        <f aca="false">4*C32/F32</f>
        <v>0.0681708703443226</v>
      </c>
      <c r="N32" s="223" t="n">
        <f aca="false">9*D32/F32</f>
        <v>0.119337559490549</v>
      </c>
      <c r="O32" s="223" t="n">
        <f aca="false">4*E32/F32</f>
        <v>0.794234956357541</v>
      </c>
    </row>
    <row r="33" s="214" customFormat="true" ht="10.8" hidden="false" customHeight="false" outlineLevel="0" collapsed="false">
      <c r="A33" s="221" t="s">
        <v>338</v>
      </c>
      <c r="B33" s="221"/>
      <c r="C33" s="227" t="n">
        <f aca="false">'Меню БМД - ХЭХ '!D303</f>
        <v>5.549</v>
      </c>
      <c r="D33" s="227" t="n">
        <f aca="false">'Меню БМД - ХЭХ '!E303</f>
        <v>8.368</v>
      </c>
      <c r="E33" s="227" t="n">
        <f aca="false">'Меню БМД - ХЭХ '!F303</f>
        <v>56.094</v>
      </c>
      <c r="F33" s="227" t="n">
        <f aca="false">'Меню БМД - ХЭХ '!G303</f>
        <v>327.477</v>
      </c>
      <c r="H33" s="223" t="n">
        <f aca="false">C33/$C$5</f>
        <v>0.0720649350649351</v>
      </c>
      <c r="I33" s="223" t="n">
        <f aca="false">D33/$D$5</f>
        <v>0.105924050632911</v>
      </c>
      <c r="J33" s="223" t="n">
        <f aca="false">E33/$E$5</f>
        <v>0.167444776119403</v>
      </c>
      <c r="K33" s="223" t="n">
        <f aca="false">F33/$F$5</f>
        <v>0.139351914893617</v>
      </c>
      <c r="M33" s="223" t="n">
        <f aca="false">4*C33/F33</f>
        <v>0.0677788058397995</v>
      </c>
      <c r="N33" s="223" t="n">
        <f aca="false">9*D33/F33</f>
        <v>0.229976456361821</v>
      </c>
      <c r="O33" s="223" t="n">
        <f aca="false">4*E33/F33</f>
        <v>0.685165675757381</v>
      </c>
    </row>
    <row r="34" s="214" customFormat="true" ht="10.8" hidden="false" customHeight="false" outlineLevel="0" collapsed="false">
      <c r="A34" s="221" t="s">
        <v>339</v>
      </c>
      <c r="B34" s="221"/>
      <c r="C34" s="229" t="n">
        <f aca="false">AVERAGE(C24:C33)</f>
        <v>5.4522</v>
      </c>
      <c r="D34" s="229" t="n">
        <f aca="false">AVERAGE(D24:D33)</f>
        <v>6.6724</v>
      </c>
      <c r="E34" s="229" t="n">
        <f aca="false">AVERAGE(E24:E33)</f>
        <v>58.3884</v>
      </c>
      <c r="F34" s="229" t="n">
        <f aca="false">AVERAGE(F24:F33)</f>
        <v>321.0438</v>
      </c>
      <c r="H34" s="225" t="n">
        <f aca="false">AVERAGE(H24:H33)</f>
        <v>0.0708077922077922</v>
      </c>
      <c r="I34" s="225" t="n">
        <f aca="false">AVERAGE(I24:I33)</f>
        <v>0.0844607594936709</v>
      </c>
      <c r="J34" s="225" t="n">
        <f aca="false">AVERAGE(J24:J33)</f>
        <v>0.174293731343284</v>
      </c>
      <c r="K34" s="225" t="n">
        <f aca="false">AVERAGE(K24:K33)</f>
        <v>0.136614382978723</v>
      </c>
      <c r="L34" s="226"/>
      <c r="M34" s="223" t="n">
        <f aca="false">AVERAGE(M24:M33)</f>
        <v>0.0679356316416087</v>
      </c>
      <c r="N34" s="223" t="n">
        <f aca="false">AVERAGE(N24:N33)</f>
        <v>0.185720897613312</v>
      </c>
      <c r="O34" s="223" t="n">
        <f aca="false">AVERAGE(O24:O33)</f>
        <v>0.728793387997445</v>
      </c>
    </row>
    <row r="35" s="214" customFormat="true" ht="10.2" hidden="false" customHeight="false" outlineLevel="0" collapsed="false"/>
    <row r="36" s="214" customFormat="true" ht="12.75" hidden="false" customHeight="true" outlineLevel="0" collapsed="false">
      <c r="A36" s="215" t="s">
        <v>340</v>
      </c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</row>
    <row r="37" s="214" customFormat="true" ht="12.75" hidden="false" customHeight="true" outlineLevel="0" collapsed="false">
      <c r="A37" s="216" t="s">
        <v>4</v>
      </c>
      <c r="B37" s="216"/>
      <c r="C37" s="217" t="s">
        <v>220</v>
      </c>
      <c r="D37" s="217"/>
      <c r="E37" s="217"/>
      <c r="F37" s="216" t="s">
        <v>221</v>
      </c>
      <c r="H37" s="216" t="s">
        <v>326</v>
      </c>
      <c r="I37" s="216"/>
      <c r="J37" s="216"/>
      <c r="K37" s="216"/>
      <c r="M37" s="218" t="s">
        <v>327</v>
      </c>
      <c r="N37" s="218"/>
      <c r="O37" s="218"/>
    </row>
    <row r="38" s="214" customFormat="true" ht="21" hidden="false" customHeight="true" outlineLevel="0" collapsed="false">
      <c r="A38" s="216"/>
      <c r="B38" s="216"/>
      <c r="C38" s="219" t="s">
        <v>224</v>
      </c>
      <c r="D38" s="219" t="s">
        <v>225</v>
      </c>
      <c r="E38" s="219" t="s">
        <v>226</v>
      </c>
      <c r="F38" s="216"/>
      <c r="H38" s="220" t="str">
        <f aca="false">C38</f>
        <v>Б</v>
      </c>
      <c r="I38" s="220" t="str">
        <f aca="false">D38</f>
        <v>Ж</v>
      </c>
      <c r="J38" s="220" t="str">
        <f aca="false">E38</f>
        <v>У</v>
      </c>
      <c r="K38" s="220" t="s">
        <v>328</v>
      </c>
      <c r="M38" s="220" t="str">
        <f aca="false">H38</f>
        <v>Б</v>
      </c>
      <c r="N38" s="220" t="str">
        <f aca="false">I38</f>
        <v>Ж</v>
      </c>
      <c r="O38" s="220" t="str">
        <f aca="false">J38</f>
        <v>У</v>
      </c>
    </row>
    <row r="39" s="214" customFormat="true" ht="10.8" hidden="false" customHeight="false" outlineLevel="0" collapsed="false">
      <c r="A39" s="221" t="s">
        <v>329</v>
      </c>
      <c r="B39" s="221"/>
      <c r="C39" s="230" t="n">
        <f aca="false">'Меню БМД - ХЭХ '!D28</f>
        <v>23.244</v>
      </c>
      <c r="D39" s="230" t="n">
        <f aca="false">'Меню БМД - ХЭХ '!E28</f>
        <v>26.682</v>
      </c>
      <c r="E39" s="230" t="n">
        <f aca="false">'Меню БМД - ХЭХ '!F28</f>
        <v>111.451</v>
      </c>
      <c r="F39" s="230" t="n">
        <f aca="false">'Меню БМД - ХЭХ '!G28</f>
        <v>792.075</v>
      </c>
      <c r="H39" s="223" t="n">
        <f aca="false">C39/$C$5</f>
        <v>0.30187012987013</v>
      </c>
      <c r="I39" s="223" t="n">
        <f aca="false">D39/$D$5</f>
        <v>0.337746835443038</v>
      </c>
      <c r="J39" s="223" t="n">
        <f aca="false">E39/$E$5</f>
        <v>0.332689552238806</v>
      </c>
      <c r="K39" s="223" t="n">
        <f aca="false">F39/$F$5</f>
        <v>0.337053191489362</v>
      </c>
      <c r="M39" s="223" t="n">
        <f aca="false">4*C39/F39</f>
        <v>0.11738282359625</v>
      </c>
      <c r="N39" s="223" t="n">
        <f aca="false">9*D39/F39</f>
        <v>0.303175835621627</v>
      </c>
      <c r="O39" s="223" t="n">
        <f aca="false">4*E39/F39</f>
        <v>0.562830540037244</v>
      </c>
    </row>
    <row r="40" s="214" customFormat="true" ht="10.8" hidden="false" customHeight="false" outlineLevel="0" collapsed="false">
      <c r="A40" s="221" t="s">
        <v>330</v>
      </c>
      <c r="B40" s="221"/>
      <c r="C40" s="230" t="n">
        <f aca="false">'Меню БМД - ХЭХ '!D59</f>
        <v>35.305</v>
      </c>
      <c r="D40" s="230" t="n">
        <f aca="false">'Меню БМД - ХЭХ '!E59</f>
        <v>18.097</v>
      </c>
      <c r="E40" s="230" t="n">
        <f aca="false">'Меню БМД - ХЭХ '!F59</f>
        <v>86.677</v>
      </c>
      <c r="F40" s="230" t="n">
        <f aca="false">'Меню БМД - ХЭХ '!G59</f>
        <v>652.461</v>
      </c>
      <c r="H40" s="223" t="n">
        <f aca="false">C40/$C$5</f>
        <v>0.458506493506494</v>
      </c>
      <c r="I40" s="223" t="n">
        <f aca="false">D40/$D$5</f>
        <v>0.229075949367089</v>
      </c>
      <c r="J40" s="223" t="n">
        <f aca="false">E40/$E$5</f>
        <v>0.258737313432836</v>
      </c>
      <c r="K40" s="223" t="n">
        <f aca="false">F40/$F$5</f>
        <v>0.277642978723404</v>
      </c>
      <c r="M40" s="223" t="n">
        <f aca="false">4*C40/F40</f>
        <v>0.216442055540484</v>
      </c>
      <c r="N40" s="223" t="n">
        <f aca="false">9*D40/F40</f>
        <v>0.249628713440344</v>
      </c>
      <c r="O40" s="223" t="n">
        <f aca="false">4*E40/F40</f>
        <v>0.531385017648564</v>
      </c>
    </row>
    <row r="41" s="214" customFormat="true" ht="10.8" hidden="false" customHeight="false" outlineLevel="0" collapsed="false">
      <c r="A41" s="221" t="s">
        <v>331</v>
      </c>
      <c r="B41" s="221"/>
      <c r="C41" s="230" t="n">
        <f aca="false">'Меню БМД - ХЭХ '!D92</f>
        <v>29.332</v>
      </c>
      <c r="D41" s="230" t="n">
        <f aca="false">'Меню БМД - ХЭХ '!E92</f>
        <v>31.28</v>
      </c>
      <c r="E41" s="230" t="n">
        <f aca="false">'Меню БМД - ХЭХ '!F92</f>
        <v>104.906</v>
      </c>
      <c r="F41" s="230" t="n">
        <f aca="false">'Меню БМД - ХЭХ '!G92</f>
        <v>817.729</v>
      </c>
      <c r="H41" s="223" t="n">
        <f aca="false">C41/$C$5</f>
        <v>0.380935064935065</v>
      </c>
      <c r="I41" s="223" t="n">
        <f aca="false">D41/$D$5</f>
        <v>0.395949367088608</v>
      </c>
      <c r="J41" s="223" t="n">
        <f aca="false">E41/$E$5</f>
        <v>0.31315223880597</v>
      </c>
      <c r="K41" s="223" t="n">
        <f aca="false">F41/$F$5</f>
        <v>0.347969787234043</v>
      </c>
      <c r="M41" s="223" t="n">
        <f aca="false">4*C41/F41</f>
        <v>0.143480297262296</v>
      </c>
      <c r="N41" s="223" t="n">
        <f aca="false">9*D41/F41</f>
        <v>0.344270534614768</v>
      </c>
      <c r="O41" s="223" t="n">
        <f aca="false">4*E41/F41</f>
        <v>0.513157782101405</v>
      </c>
    </row>
    <row r="42" s="214" customFormat="true" ht="10.8" hidden="false" customHeight="false" outlineLevel="0" collapsed="false">
      <c r="A42" s="228" t="s">
        <v>332</v>
      </c>
      <c r="B42" s="228"/>
      <c r="C42" s="230" t="n">
        <f aca="false">'Меню БМД - ХЭХ '!D123</f>
        <v>37.023</v>
      </c>
      <c r="D42" s="230" t="n">
        <f aca="false">'Меню БМД - ХЭХ '!E123</f>
        <v>23.602</v>
      </c>
      <c r="E42" s="230" t="n">
        <f aca="false">'Меню БМД - ХЭХ '!F123</f>
        <v>100.634</v>
      </c>
      <c r="F42" s="230" t="n">
        <f aca="false">'Меню БМД - ХЭХ '!G123</f>
        <v>770.17</v>
      </c>
      <c r="H42" s="223" t="n">
        <f aca="false">C42/$C$5</f>
        <v>0.480818181818182</v>
      </c>
      <c r="I42" s="223" t="n">
        <f aca="false">D42/$D$5</f>
        <v>0.298759493670886</v>
      </c>
      <c r="J42" s="223" t="n">
        <f aca="false">E42/$E$5</f>
        <v>0.3004</v>
      </c>
      <c r="K42" s="223" t="n">
        <f aca="false">F42/$F$5</f>
        <v>0.327731914893617</v>
      </c>
      <c r="M42" s="223" t="n">
        <f aca="false">4*C42/F42</f>
        <v>0.192284820234494</v>
      </c>
      <c r="N42" s="223" t="n">
        <f aca="false">9*D42/F42</f>
        <v>0.275806640092447</v>
      </c>
      <c r="O42" s="223" t="n">
        <f aca="false">4*E42/F42</f>
        <v>0.52265863380812</v>
      </c>
    </row>
    <row r="43" s="214" customFormat="true" ht="10.8" hidden="false" customHeight="false" outlineLevel="0" collapsed="false">
      <c r="A43" s="221" t="s">
        <v>333</v>
      </c>
      <c r="B43" s="221"/>
      <c r="C43" s="230" t="n">
        <f aca="false">'Меню БМД - ХЭХ '!D154</f>
        <v>24.483</v>
      </c>
      <c r="D43" s="230" t="n">
        <f aca="false">'Меню БМД - ХЭХ '!E154</f>
        <v>11.456</v>
      </c>
      <c r="E43" s="230" t="n">
        <f aca="false">'Меню БМД - ХЭХ '!F154</f>
        <v>102.958</v>
      </c>
      <c r="F43" s="230" t="n">
        <f aca="false">'Меню БМД - ХЭХ '!G154</f>
        <v>621.354</v>
      </c>
      <c r="H43" s="223" t="n">
        <f aca="false">C43/$C$5</f>
        <v>0.317961038961039</v>
      </c>
      <c r="I43" s="223" t="n">
        <f aca="false">D43/$D$5</f>
        <v>0.145012658227848</v>
      </c>
      <c r="J43" s="223" t="n">
        <f aca="false">E43/$E$5</f>
        <v>0.307337313432836</v>
      </c>
      <c r="K43" s="223" t="n">
        <f aca="false">F43/$F$5</f>
        <v>0.264405957446808</v>
      </c>
      <c r="M43" s="223" t="n">
        <f aca="false">4*C43/F43</f>
        <v>0.157610637414421</v>
      </c>
      <c r="N43" s="223" t="n">
        <f aca="false">9*D43/F43</f>
        <v>0.165934394886007</v>
      </c>
      <c r="O43" s="223" t="n">
        <f aca="false">4*E43/F43</f>
        <v>0.662797696643138</v>
      </c>
    </row>
    <row r="44" s="214" customFormat="true" ht="10.8" hidden="false" customHeight="false" outlineLevel="0" collapsed="false">
      <c r="A44" s="221" t="s">
        <v>334</v>
      </c>
      <c r="B44" s="221"/>
      <c r="C44" s="230" t="n">
        <f aca="false">'Меню БМД - ХЭХ '!D185</f>
        <v>24.991</v>
      </c>
      <c r="D44" s="230" t="n">
        <f aca="false">'Меню БМД - ХЭХ '!E185</f>
        <v>22.296</v>
      </c>
      <c r="E44" s="230" t="n">
        <f aca="false">'Меню БМД - ХЭХ '!F185</f>
        <v>71.759</v>
      </c>
      <c r="F44" s="230" t="n">
        <f aca="false">'Меню БМД - ХЭХ '!G185</f>
        <v>594.068</v>
      </c>
      <c r="H44" s="223" t="n">
        <f aca="false">C44/$C$5</f>
        <v>0.324558441558442</v>
      </c>
      <c r="I44" s="223" t="n">
        <f aca="false">D44/$D$5</f>
        <v>0.282227848101266</v>
      </c>
      <c r="J44" s="223" t="n">
        <f aca="false">E44/$E$5</f>
        <v>0.214205970149254</v>
      </c>
      <c r="K44" s="223" t="n">
        <f aca="false">F44/$F$5</f>
        <v>0.252794893617021</v>
      </c>
      <c r="M44" s="223" t="n">
        <f aca="false">4*C44/F44</f>
        <v>0.168270299023007</v>
      </c>
      <c r="N44" s="223" t="n">
        <f aca="false">9*D44/F44</f>
        <v>0.337779513456372</v>
      </c>
      <c r="O44" s="223" t="n">
        <f aca="false">4*E44/F44</f>
        <v>0.483170276803329</v>
      </c>
    </row>
    <row r="45" s="214" customFormat="true" ht="10.8" hidden="false" customHeight="false" outlineLevel="0" collapsed="false">
      <c r="A45" s="221" t="s">
        <v>335</v>
      </c>
      <c r="B45" s="221"/>
      <c r="C45" s="230" t="n">
        <f aca="false">'Меню БМД - ХЭХ '!D218</f>
        <v>33.795</v>
      </c>
      <c r="D45" s="230" t="n">
        <f aca="false">'Меню БМД - ХЭХ '!E218</f>
        <v>35.3</v>
      </c>
      <c r="E45" s="230" t="n">
        <f aca="false">'Меню БМД - ХЭХ '!F218</f>
        <v>111.393</v>
      </c>
      <c r="F45" s="230" t="n">
        <f aca="false">'Меню БМД - ХЭХ '!G218</f>
        <v>906.857</v>
      </c>
      <c r="H45" s="223" t="n">
        <f aca="false">C45/$C$5</f>
        <v>0.438896103896104</v>
      </c>
      <c r="I45" s="223" t="n">
        <f aca="false">D45/$D$5</f>
        <v>0.446835443037975</v>
      </c>
      <c r="J45" s="223" t="n">
        <f aca="false">E45/$E$5</f>
        <v>0.332516417910448</v>
      </c>
      <c r="K45" s="223" t="n">
        <f aca="false">F45/$F$5</f>
        <v>0.385896595744681</v>
      </c>
      <c r="M45" s="223" t="n">
        <f aca="false">4*C45/F45</f>
        <v>0.149064295693808</v>
      </c>
      <c r="N45" s="223" t="n">
        <f aca="false">9*D45/F45</f>
        <v>0.35033086804204</v>
      </c>
      <c r="O45" s="223" t="n">
        <f aca="false">4*E45/F45</f>
        <v>0.491336561332161</v>
      </c>
    </row>
    <row r="46" s="214" customFormat="true" ht="10.8" hidden="false" customHeight="false" outlineLevel="0" collapsed="false">
      <c r="A46" s="221" t="s">
        <v>336</v>
      </c>
      <c r="B46" s="221"/>
      <c r="C46" s="230" t="n">
        <f aca="false">'Меню БМД - ХЭХ '!D251</f>
        <v>26.923</v>
      </c>
      <c r="D46" s="230" t="n">
        <f aca="false">'Меню БМД - ХЭХ '!E251</f>
        <v>14.602</v>
      </c>
      <c r="E46" s="230" t="n">
        <f aca="false">'Меню БМД - ХЭХ '!F251</f>
        <v>124.101</v>
      </c>
      <c r="F46" s="230" t="n">
        <f aca="false">'Меню БМД - ХЭХ '!G251</f>
        <v>739.195</v>
      </c>
      <c r="H46" s="223" t="n">
        <f aca="false">C46/$C$5</f>
        <v>0.349649350649351</v>
      </c>
      <c r="I46" s="223" t="n">
        <f aca="false">D46/$D$5</f>
        <v>0.184835443037975</v>
      </c>
      <c r="J46" s="223" t="n">
        <f aca="false">E46/$E$5</f>
        <v>0.370450746268657</v>
      </c>
      <c r="K46" s="223" t="n">
        <f aca="false">F46/$F$5</f>
        <v>0.314551063829787</v>
      </c>
      <c r="M46" s="223" t="n">
        <f aca="false">4*C46/F46</f>
        <v>0.145688214882406</v>
      </c>
      <c r="N46" s="223" t="n">
        <f aca="false">9*D46/F46</f>
        <v>0.17778529346113</v>
      </c>
      <c r="O46" s="223" t="n">
        <f aca="false">4*E46/F46</f>
        <v>0.67154675018094</v>
      </c>
    </row>
    <row r="47" s="214" customFormat="true" ht="10.8" hidden="false" customHeight="false" outlineLevel="0" collapsed="false">
      <c r="A47" s="228" t="s">
        <v>337</v>
      </c>
      <c r="B47" s="228"/>
      <c r="C47" s="230" t="n">
        <f aca="false">'Меню БМД - ХЭХ '!D279</f>
        <v>28.696</v>
      </c>
      <c r="D47" s="230" t="n">
        <f aca="false">'Меню БМД - ХЭХ '!E279</f>
        <v>39.78</v>
      </c>
      <c r="E47" s="230" t="n">
        <f aca="false">'Меню БМД - ХЭХ '!F279</f>
        <v>91.758</v>
      </c>
      <c r="F47" s="230" t="n">
        <f aca="false">'Меню БМД - ХЭХ '!G279</f>
        <v>838.032</v>
      </c>
      <c r="H47" s="223" t="n">
        <f aca="false">C47/$C$5</f>
        <v>0.372675324675325</v>
      </c>
      <c r="I47" s="223" t="n">
        <f aca="false">D47/$D$5</f>
        <v>0.503544303797468</v>
      </c>
      <c r="J47" s="223" t="n">
        <f aca="false">E47/$E$5</f>
        <v>0.27390447761194</v>
      </c>
      <c r="K47" s="223" t="n">
        <f aca="false">F47/$F$5</f>
        <v>0.356609361702128</v>
      </c>
      <c r="M47" s="223" t="n">
        <f aca="false">4*C47/F47</f>
        <v>0.136968516715352</v>
      </c>
      <c r="N47" s="223" t="n">
        <f aca="false">9*D47/F47</f>
        <v>0.427215189873418</v>
      </c>
      <c r="O47" s="223" t="n">
        <f aca="false">4*E47/F47</f>
        <v>0.437968955839395</v>
      </c>
    </row>
    <row r="48" s="214" customFormat="true" ht="10.8" hidden="false" customHeight="false" outlineLevel="0" collapsed="false">
      <c r="A48" s="221" t="s">
        <v>338</v>
      </c>
      <c r="B48" s="221"/>
      <c r="C48" s="230" t="n">
        <f aca="false">'Меню БМД - ХЭХ '!D311</f>
        <v>38.494</v>
      </c>
      <c r="D48" s="230" t="n">
        <f aca="false">'Меню БМД - ХЭХ '!E311</f>
        <v>18.835</v>
      </c>
      <c r="E48" s="230" t="n">
        <f aca="false">'Меню БМД - ХЭХ '!F311</f>
        <v>109.714</v>
      </c>
      <c r="F48" s="230" t="n">
        <f aca="false">'Меню БМД - ХЭХ '!G311</f>
        <v>766.281</v>
      </c>
      <c r="H48" s="223" t="n">
        <f aca="false">C48/$C$5</f>
        <v>0.499922077922078</v>
      </c>
      <c r="I48" s="223" t="n">
        <f aca="false">D48/$D$5</f>
        <v>0.238417721518987</v>
      </c>
      <c r="J48" s="223" t="n">
        <f aca="false">E48/$E$5</f>
        <v>0.32750447761194</v>
      </c>
      <c r="K48" s="223" t="n">
        <f aca="false">F48/$F$5</f>
        <v>0.326077021276596</v>
      </c>
      <c r="M48" s="223" t="n">
        <f aca="false">4*C48/F48</f>
        <v>0.200939342095132</v>
      </c>
      <c r="N48" s="223" t="n">
        <f aca="false">9*D48/F48</f>
        <v>0.221217803912664</v>
      </c>
      <c r="O48" s="223" t="n">
        <f aca="false">4*E48/F48</f>
        <v>0.572708967076047</v>
      </c>
    </row>
    <row r="49" s="214" customFormat="true" ht="10.8" hidden="false" customHeight="false" outlineLevel="0" collapsed="false">
      <c r="A49" s="221" t="s">
        <v>339</v>
      </c>
      <c r="B49" s="221"/>
      <c r="C49" s="229" t="n">
        <f aca="false">AVERAGE(C39:C48)</f>
        <v>30.2286</v>
      </c>
      <c r="D49" s="229" t="n">
        <f aca="false">AVERAGE(D39:D48)</f>
        <v>24.193</v>
      </c>
      <c r="E49" s="229" t="n">
        <f aca="false">AVERAGE(E39:E48)</f>
        <v>101.5351</v>
      </c>
      <c r="F49" s="224" t="n">
        <f aca="false">AVERAGE(F39:F48)</f>
        <v>749.8222</v>
      </c>
      <c r="H49" s="225" t="n">
        <f aca="false">AVERAGE(H39:H48)</f>
        <v>0.392579220779221</v>
      </c>
      <c r="I49" s="225" t="n">
        <f aca="false">AVERAGE(I39:I48)</f>
        <v>0.306240506329114</v>
      </c>
      <c r="J49" s="225" t="n">
        <f aca="false">AVERAGE(J39:J48)</f>
        <v>0.303089850746269</v>
      </c>
      <c r="K49" s="225" t="n">
        <f aca="false">AVERAGE(K39:K48)</f>
        <v>0.319073276595745</v>
      </c>
      <c r="L49" s="226"/>
      <c r="M49" s="223" t="n">
        <f aca="false">AVERAGE(M39:M48)</f>
        <v>0.162813130245765</v>
      </c>
      <c r="N49" s="223" t="n">
        <f aca="false">AVERAGE(N39:N48)</f>
        <v>0.285314478740082</v>
      </c>
      <c r="O49" s="223" t="n">
        <f aca="false">AVERAGE(O39:O48)</f>
        <v>0.544956118147034</v>
      </c>
    </row>
    <row r="50" s="214" customFormat="true" ht="10.2" hidden="false" customHeight="false" outlineLevel="0" collapsed="false"/>
    <row r="51" s="214" customFormat="true" ht="12.75" hidden="false" customHeight="true" outlineLevel="0" collapsed="false">
      <c r="A51" s="215" t="s">
        <v>341</v>
      </c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</row>
    <row r="52" s="214" customFormat="true" ht="12.75" hidden="false" customHeight="true" outlineLevel="0" collapsed="false">
      <c r="A52" s="216" t="s">
        <v>4</v>
      </c>
      <c r="B52" s="216"/>
      <c r="C52" s="217" t="s">
        <v>220</v>
      </c>
      <c r="D52" s="217"/>
      <c r="E52" s="217"/>
      <c r="F52" s="216" t="s">
        <v>221</v>
      </c>
      <c r="H52" s="216" t="s">
        <v>326</v>
      </c>
      <c r="I52" s="216"/>
      <c r="J52" s="216"/>
      <c r="K52" s="216"/>
      <c r="M52" s="218" t="s">
        <v>327</v>
      </c>
      <c r="N52" s="218"/>
      <c r="O52" s="218"/>
    </row>
    <row r="53" s="214" customFormat="true" ht="23.25" hidden="false" customHeight="true" outlineLevel="0" collapsed="false">
      <c r="A53" s="216"/>
      <c r="B53" s="216"/>
      <c r="C53" s="219" t="s">
        <v>224</v>
      </c>
      <c r="D53" s="219" t="s">
        <v>225</v>
      </c>
      <c r="E53" s="219" t="s">
        <v>226</v>
      </c>
      <c r="F53" s="216"/>
      <c r="H53" s="220" t="str">
        <f aca="false">C53</f>
        <v>Б</v>
      </c>
      <c r="I53" s="220" t="str">
        <f aca="false">D53</f>
        <v>Ж</v>
      </c>
      <c r="J53" s="220" t="str">
        <f aca="false">E53</f>
        <v>У</v>
      </c>
      <c r="K53" s="220" t="s">
        <v>328</v>
      </c>
      <c r="M53" s="220" t="str">
        <f aca="false">H53</f>
        <v>Б</v>
      </c>
      <c r="N53" s="220" t="str">
        <f aca="false">I53</f>
        <v>Ж</v>
      </c>
      <c r="O53" s="220" t="str">
        <f aca="false">J53</f>
        <v>У</v>
      </c>
    </row>
    <row r="54" s="214" customFormat="true" ht="10.8" hidden="false" customHeight="false" outlineLevel="0" collapsed="false">
      <c r="A54" s="221" t="s">
        <v>329</v>
      </c>
      <c r="B54" s="221"/>
      <c r="C54" s="231" t="n">
        <f aca="false">'Меню БМД - ХЭХ '!D33</f>
        <v>5.005</v>
      </c>
      <c r="D54" s="231" t="n">
        <f aca="false">'Меню БМД - ХЭХ '!E33</f>
        <v>8.32</v>
      </c>
      <c r="E54" s="231" t="n">
        <f aca="false">'Меню БМД - ХЭХ '!F33</f>
        <v>51.01</v>
      </c>
      <c r="F54" s="231" t="n">
        <f aca="false">'Меню БМД - ХЭХ '!G33</f>
        <v>304.617</v>
      </c>
      <c r="H54" s="223" t="n">
        <f aca="false">C54/$C$5</f>
        <v>0.065</v>
      </c>
      <c r="I54" s="223" t="n">
        <f aca="false">D54/$D$5</f>
        <v>0.105316455696203</v>
      </c>
      <c r="J54" s="223" t="n">
        <f aca="false">E54/$E$5</f>
        <v>0.152268656716418</v>
      </c>
      <c r="K54" s="223" t="n">
        <f aca="false">F54/$F$5</f>
        <v>0.129624255319149</v>
      </c>
      <c r="M54" s="223" t="n">
        <f aca="false">4*C54/F54</f>
        <v>0.0657218736971344</v>
      </c>
      <c r="N54" s="223" t="n">
        <f aca="false">9*D54/F54</f>
        <v>0.245816878243827</v>
      </c>
      <c r="O54" s="223" t="n">
        <f aca="false">4*E54/F54</f>
        <v>0.669824730727438</v>
      </c>
    </row>
    <row r="55" s="214" customFormat="true" ht="10.8" hidden="false" customHeight="false" outlineLevel="0" collapsed="false">
      <c r="A55" s="221" t="s">
        <v>330</v>
      </c>
      <c r="B55" s="221"/>
      <c r="C55" s="231" t="n">
        <f aca="false">'Меню БМД - ХЭХ '!D64</f>
        <v>5.307</v>
      </c>
      <c r="D55" s="231" t="n">
        <f aca="false">'Меню БМД - ХЭХ '!E64</f>
        <v>4.129</v>
      </c>
      <c r="E55" s="231" t="n">
        <f aca="false">'Меню БМД - ХЭХ '!F64</f>
        <v>61.83</v>
      </c>
      <c r="F55" s="231" t="n">
        <f aca="false">'Меню БМД - ХЭХ '!G64</f>
        <v>311.394</v>
      </c>
      <c r="H55" s="223" t="n">
        <f aca="false">C55/$C$5</f>
        <v>0.0689220779220779</v>
      </c>
      <c r="I55" s="223" t="n">
        <f aca="false">D55/$D$5</f>
        <v>0.0522658227848101</v>
      </c>
      <c r="J55" s="223" t="n">
        <f aca="false">E55/$E$5</f>
        <v>0.184567164179104</v>
      </c>
      <c r="K55" s="223" t="n">
        <f aca="false">F55/$F$5</f>
        <v>0.132508085106383</v>
      </c>
      <c r="M55" s="223" t="n">
        <f aca="false">4*C55/F55</f>
        <v>0.0681708703443226</v>
      </c>
      <c r="N55" s="223" t="n">
        <f aca="false">9*D55/F55</f>
        <v>0.119337559490549</v>
      </c>
      <c r="O55" s="223" t="n">
        <f aca="false">4*E55/F55</f>
        <v>0.794234956357541</v>
      </c>
    </row>
    <row r="56" s="214" customFormat="true" ht="10.8" hidden="false" customHeight="false" outlineLevel="0" collapsed="false">
      <c r="A56" s="221" t="s">
        <v>331</v>
      </c>
      <c r="B56" s="221"/>
      <c r="C56" s="231" t="n">
        <f aca="false">'Меню БМД - ХЭХ '!D97</f>
        <v>5.549</v>
      </c>
      <c r="D56" s="231" t="n">
        <f aca="false">'Меню БМД - ХЭХ '!E97</f>
        <v>8.368</v>
      </c>
      <c r="E56" s="231" t="n">
        <f aca="false">'Меню БМД - ХЭХ '!F97</f>
        <v>56.094</v>
      </c>
      <c r="F56" s="231" t="n">
        <f aca="false">'Меню БМД - ХЭХ '!G97</f>
        <v>327.477</v>
      </c>
      <c r="H56" s="223" t="n">
        <f aca="false">C56/$C$5</f>
        <v>0.0720649350649351</v>
      </c>
      <c r="I56" s="223" t="n">
        <f aca="false">D56/$D$5</f>
        <v>0.105924050632911</v>
      </c>
      <c r="J56" s="223" t="n">
        <f aca="false">E56/$E$5</f>
        <v>0.167444776119403</v>
      </c>
      <c r="K56" s="223" t="n">
        <f aca="false">F56/$F$5</f>
        <v>0.139351914893617</v>
      </c>
      <c r="M56" s="223" t="n">
        <f aca="false">4*C56/F56</f>
        <v>0.0677788058397994</v>
      </c>
      <c r="N56" s="223" t="n">
        <f aca="false">9*D56/F56</f>
        <v>0.229976456361821</v>
      </c>
      <c r="O56" s="223" t="n">
        <f aca="false">4*E56/F56</f>
        <v>0.685165675757381</v>
      </c>
    </row>
    <row r="57" s="214" customFormat="true" ht="10.8" hidden="false" customHeight="false" outlineLevel="0" collapsed="false">
      <c r="A57" s="228" t="s">
        <v>332</v>
      </c>
      <c r="B57" s="228"/>
      <c r="C57" s="231" t="n">
        <f aca="false">'Меню БМД - ХЭХ '!D128</f>
        <v>5.307</v>
      </c>
      <c r="D57" s="231" t="n">
        <f aca="false">'Меню БМД - ХЭХ '!E128</f>
        <v>4.129</v>
      </c>
      <c r="E57" s="231" t="n">
        <f aca="false">'Меню БМД - ХЭХ '!F128</f>
        <v>61.83</v>
      </c>
      <c r="F57" s="231" t="n">
        <f aca="false">'Меню БМД - ХЭХ '!G128</f>
        <v>311.394</v>
      </c>
      <c r="H57" s="223" t="n">
        <f aca="false">C57/$C$5</f>
        <v>0.0689220779220779</v>
      </c>
      <c r="I57" s="223" t="n">
        <f aca="false">D57/$D$5</f>
        <v>0.0522658227848101</v>
      </c>
      <c r="J57" s="223" t="n">
        <f aca="false">E57/$E$5</f>
        <v>0.184567164179104</v>
      </c>
      <c r="K57" s="223" t="n">
        <f aca="false">F57/$F$5</f>
        <v>0.132508085106383</v>
      </c>
      <c r="M57" s="223" t="n">
        <f aca="false">4*C57/F57</f>
        <v>0.0681708703443226</v>
      </c>
      <c r="N57" s="223" t="n">
        <f aca="false">9*D57/F57</f>
        <v>0.119337559490549</v>
      </c>
      <c r="O57" s="223" t="n">
        <f aca="false">4*E57/F57</f>
        <v>0.794234956357541</v>
      </c>
    </row>
    <row r="58" s="214" customFormat="true" ht="10.8" hidden="false" customHeight="false" outlineLevel="0" collapsed="false">
      <c r="A58" s="221" t="s">
        <v>333</v>
      </c>
      <c r="B58" s="221"/>
      <c r="C58" s="231" t="n">
        <f aca="false">'Меню БМД - ХЭХ '!D159</f>
        <v>5.005</v>
      </c>
      <c r="D58" s="231" t="n">
        <f aca="false">'Меню БМД - ХЭХ '!E159</f>
        <v>8.32</v>
      </c>
      <c r="E58" s="231" t="n">
        <f aca="false">'Меню БМД - ХЭХ '!F159</f>
        <v>51.01</v>
      </c>
      <c r="F58" s="231" t="n">
        <f aca="false">'Меню БМД - ХЭХ '!G159</f>
        <v>304.617</v>
      </c>
      <c r="H58" s="223" t="n">
        <f aca="false">C58/$C$5</f>
        <v>0.065</v>
      </c>
      <c r="I58" s="223" t="n">
        <f aca="false">D58/$D$5</f>
        <v>0.105316455696203</v>
      </c>
      <c r="J58" s="223" t="n">
        <f aca="false">E58/$E$5</f>
        <v>0.152268656716418</v>
      </c>
      <c r="K58" s="223" t="n">
        <f aca="false">F58/$F$5</f>
        <v>0.129624255319149</v>
      </c>
      <c r="M58" s="223" t="n">
        <f aca="false">4*C58/F58</f>
        <v>0.0657218736971344</v>
      </c>
      <c r="N58" s="223" t="n">
        <f aca="false">9*D58/F58</f>
        <v>0.245816878243827</v>
      </c>
      <c r="O58" s="223" t="n">
        <f aca="false">4*E58/F58</f>
        <v>0.669824730727438</v>
      </c>
    </row>
    <row r="59" s="214" customFormat="true" ht="10.8" hidden="false" customHeight="false" outlineLevel="0" collapsed="false">
      <c r="A59" s="221" t="s">
        <v>334</v>
      </c>
      <c r="B59" s="221"/>
      <c r="C59" s="231" t="n">
        <f aca="false">'Меню БМД - ХЭХ '!D190</f>
        <v>5.005</v>
      </c>
      <c r="D59" s="231" t="n">
        <f aca="false">'Меню БМД - ХЭХ '!E190</f>
        <v>8.32</v>
      </c>
      <c r="E59" s="231" t="n">
        <f aca="false">'Меню БМД - ХЭХ '!F190</f>
        <v>51.01</v>
      </c>
      <c r="F59" s="231" t="n">
        <f aca="false">'Меню БМД - ХЭХ '!G190</f>
        <v>304.617</v>
      </c>
      <c r="H59" s="223" t="n">
        <f aca="false">C59/$C$5</f>
        <v>0.065</v>
      </c>
      <c r="I59" s="223" t="n">
        <f aca="false">D59/$D$5</f>
        <v>0.105316455696203</v>
      </c>
      <c r="J59" s="223" t="n">
        <f aca="false">E59/$E$5</f>
        <v>0.152268656716418</v>
      </c>
      <c r="K59" s="223" t="n">
        <f aca="false">F59/$F$5</f>
        <v>0.129624255319149</v>
      </c>
      <c r="M59" s="223" t="n">
        <f aca="false">4*C59/F59</f>
        <v>0.0657218736971344</v>
      </c>
      <c r="N59" s="223" t="n">
        <f aca="false">9*D59/F59</f>
        <v>0.245816878243827</v>
      </c>
      <c r="O59" s="223" t="n">
        <f aca="false">4*E59/F59</f>
        <v>0.669824730727438</v>
      </c>
    </row>
    <row r="60" s="214" customFormat="true" ht="10.8" hidden="false" customHeight="false" outlineLevel="0" collapsed="false">
      <c r="A60" s="221" t="s">
        <v>335</v>
      </c>
      <c r="B60" s="221"/>
      <c r="C60" s="231" t="n">
        <f aca="false">'Меню БМД - ХЭХ '!D223</f>
        <v>5.307</v>
      </c>
      <c r="D60" s="231" t="n">
        <f aca="false">'Меню БМД - ХЭХ '!E223</f>
        <v>4.129</v>
      </c>
      <c r="E60" s="231" t="n">
        <f aca="false">'Меню БМД - ХЭХ '!F223</f>
        <v>61.83</v>
      </c>
      <c r="F60" s="231" t="n">
        <f aca="false">'Меню БМД - ХЭХ '!G223</f>
        <v>311.394</v>
      </c>
      <c r="H60" s="223" t="n">
        <f aca="false">C60/$C$5</f>
        <v>0.0689220779220779</v>
      </c>
      <c r="I60" s="223" t="n">
        <f aca="false">D60/$D$5</f>
        <v>0.0522658227848101</v>
      </c>
      <c r="J60" s="223" t="n">
        <f aca="false">E60/$E$5</f>
        <v>0.184567164179104</v>
      </c>
      <c r="K60" s="223" t="n">
        <f aca="false">F60/$F$5</f>
        <v>0.132508085106383</v>
      </c>
      <c r="M60" s="223" t="n">
        <f aca="false">4*C60/F60</f>
        <v>0.0681708703443226</v>
      </c>
      <c r="N60" s="223" t="n">
        <f aca="false">9*D60/F60</f>
        <v>0.119337559490549</v>
      </c>
      <c r="O60" s="223" t="n">
        <f aca="false">4*E60/F60</f>
        <v>0.794234956357541</v>
      </c>
    </row>
    <row r="61" s="214" customFormat="true" ht="10.8" hidden="false" customHeight="false" outlineLevel="0" collapsed="false">
      <c r="A61" s="221" t="s">
        <v>336</v>
      </c>
      <c r="B61" s="221"/>
      <c r="C61" s="231" t="n">
        <f aca="false">'Меню БМД - ХЭХ '!D256</f>
        <v>5.549</v>
      </c>
      <c r="D61" s="231" t="n">
        <f aca="false">'Меню БМД - ХЭХ '!E256</f>
        <v>8.368</v>
      </c>
      <c r="E61" s="231" t="n">
        <f aca="false">'Меню БМД - ХЭХ '!F256</f>
        <v>56.094</v>
      </c>
      <c r="F61" s="231" t="n">
        <f aca="false">'Меню БМД - ХЭХ '!G256</f>
        <v>327.477</v>
      </c>
      <c r="H61" s="223" t="n">
        <f aca="false">C61/$C$5</f>
        <v>0.0720649350649351</v>
      </c>
      <c r="I61" s="223" t="n">
        <f aca="false">D61/$D$5</f>
        <v>0.105924050632911</v>
      </c>
      <c r="J61" s="223" t="n">
        <f aca="false">E61/$E$5</f>
        <v>0.167444776119403</v>
      </c>
      <c r="K61" s="223" t="n">
        <f aca="false">F61/$F$5</f>
        <v>0.139351914893617</v>
      </c>
      <c r="M61" s="223" t="n">
        <f aca="false">4*C61/F61</f>
        <v>0.0677788058397994</v>
      </c>
      <c r="N61" s="223" t="n">
        <f aca="false">9*D61/F61</f>
        <v>0.229976456361821</v>
      </c>
      <c r="O61" s="223" t="n">
        <f aca="false">4*E61/F61</f>
        <v>0.685165675757381</v>
      </c>
    </row>
    <row r="62" s="214" customFormat="true" ht="10.8" hidden="false" customHeight="false" outlineLevel="0" collapsed="false">
      <c r="A62" s="228" t="s">
        <v>337</v>
      </c>
      <c r="B62" s="228"/>
      <c r="C62" s="231" t="n">
        <f aca="false">'Меню БМД - ХЭХ '!D284</f>
        <v>5.307</v>
      </c>
      <c r="D62" s="231" t="n">
        <f aca="false">'Меню БМД - ХЭХ '!E284</f>
        <v>4.129</v>
      </c>
      <c r="E62" s="231" t="n">
        <f aca="false">'Меню БМД - ХЭХ '!F284</f>
        <v>61.83</v>
      </c>
      <c r="F62" s="231" t="n">
        <f aca="false">'Меню БМД - ХЭХ '!G284</f>
        <v>311.394</v>
      </c>
      <c r="H62" s="223" t="n">
        <f aca="false">C62/$C$5</f>
        <v>0.0689220779220779</v>
      </c>
      <c r="I62" s="223" t="n">
        <f aca="false">D62/$D$5</f>
        <v>0.0522658227848101</v>
      </c>
      <c r="J62" s="223" t="n">
        <f aca="false">E62/$E$5</f>
        <v>0.184567164179104</v>
      </c>
      <c r="K62" s="223" t="n">
        <f aca="false">F62/$F$5</f>
        <v>0.132508085106383</v>
      </c>
      <c r="M62" s="223" t="n">
        <f aca="false">4*C62/F62</f>
        <v>0.0681708703443226</v>
      </c>
      <c r="N62" s="223" t="n">
        <f aca="false">9*D62/F62</f>
        <v>0.119337559490549</v>
      </c>
      <c r="O62" s="223" t="n">
        <f aca="false">4*E62/F62</f>
        <v>0.794234956357541</v>
      </c>
    </row>
    <row r="63" s="214" customFormat="true" ht="10.8" hidden="false" customHeight="false" outlineLevel="0" collapsed="false">
      <c r="A63" s="221" t="s">
        <v>338</v>
      </c>
      <c r="B63" s="221"/>
      <c r="C63" s="231" t="n">
        <f aca="false">'Меню БМД - ХЭХ '!D316</f>
        <v>5.549</v>
      </c>
      <c r="D63" s="231" t="n">
        <f aca="false">'Меню БМД - ХЭХ '!E316</f>
        <v>8.368</v>
      </c>
      <c r="E63" s="231" t="n">
        <f aca="false">'Меню БМД - ХЭХ '!F316</f>
        <v>56.094</v>
      </c>
      <c r="F63" s="231" t="n">
        <f aca="false">'Меню БМД - ХЭХ '!G316</f>
        <v>327.477</v>
      </c>
      <c r="H63" s="223" t="n">
        <f aca="false">C63/$C$5</f>
        <v>0.0720649350649351</v>
      </c>
      <c r="I63" s="223" t="n">
        <f aca="false">D63/$D$5</f>
        <v>0.105924050632911</v>
      </c>
      <c r="J63" s="223" t="n">
        <f aca="false">E63/$E$5</f>
        <v>0.167444776119403</v>
      </c>
      <c r="K63" s="223" t="n">
        <f aca="false">F63/$F$5</f>
        <v>0.139351914893617</v>
      </c>
      <c r="M63" s="223" t="n">
        <f aca="false">4*C63/F63</f>
        <v>0.0677788058397994</v>
      </c>
      <c r="N63" s="223" t="n">
        <f aca="false">9*D63/F63</f>
        <v>0.229976456361821</v>
      </c>
      <c r="O63" s="223" t="n">
        <f aca="false">4*E63/F63</f>
        <v>0.685165675757381</v>
      </c>
    </row>
    <row r="64" s="214" customFormat="true" ht="10.8" hidden="false" customHeight="false" outlineLevel="0" collapsed="false">
      <c r="A64" s="221" t="s">
        <v>339</v>
      </c>
      <c r="B64" s="221"/>
      <c r="C64" s="224" t="n">
        <f aca="false">AVERAGE(C54:C63)</f>
        <v>5.289</v>
      </c>
      <c r="D64" s="224" t="n">
        <f aca="false">AVERAGE(D54:D63)</f>
        <v>6.658</v>
      </c>
      <c r="E64" s="224" t="n">
        <f aca="false">AVERAGE(E54:E63)</f>
        <v>56.8632</v>
      </c>
      <c r="F64" s="224" t="n">
        <f aca="false">AVERAGE(F54:F63)</f>
        <v>314.1858</v>
      </c>
      <c r="H64" s="225" t="n">
        <f aca="false">AVERAGE(H54:H63)</f>
        <v>0.0686883116883117</v>
      </c>
      <c r="I64" s="225" t="n">
        <f aca="false">AVERAGE(I54:I63)</f>
        <v>0.0842784810126582</v>
      </c>
      <c r="J64" s="225" t="n">
        <f aca="false">AVERAGE(J54:J63)</f>
        <v>0.169740895522388</v>
      </c>
      <c r="K64" s="225" t="n">
        <f aca="false">AVERAGE(K54:K63)</f>
        <v>0.133696085106383</v>
      </c>
      <c r="L64" s="226"/>
      <c r="M64" s="223" t="n">
        <f aca="false">AVERAGE(M54:M63)</f>
        <v>0.0673185519988092</v>
      </c>
      <c r="N64" s="223" t="n">
        <f aca="false">AVERAGE(N54:N63)</f>
        <v>0.190473024177914</v>
      </c>
      <c r="O64" s="223" t="n">
        <f aca="false">AVERAGE(O54:O63)</f>
        <v>0.724191104488462</v>
      </c>
    </row>
    <row r="65" s="214" customFormat="true" ht="10.2" hidden="false" customHeight="false" outlineLevel="0" collapsed="false"/>
    <row r="66" s="214" customFormat="true" ht="18.75" hidden="false" customHeight="true" outlineLevel="0" collapsed="false">
      <c r="A66" s="232" t="s">
        <v>342</v>
      </c>
      <c r="B66" s="232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</row>
    <row r="67" customFormat="false" ht="21" hidden="false" customHeight="true" outlineLevel="0" collapsed="false"/>
  </sheetData>
  <mergeCells count="71">
    <mergeCell ref="A2:O2"/>
    <mergeCell ref="A5:B5"/>
    <mergeCell ref="A6:O6"/>
    <mergeCell ref="A7:B8"/>
    <mergeCell ref="C7:E7"/>
    <mergeCell ref="F7:F8"/>
    <mergeCell ref="H7:K7"/>
    <mergeCell ref="M7:O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1:O21"/>
    <mergeCell ref="A22:B23"/>
    <mergeCell ref="C22:E22"/>
    <mergeCell ref="F22:F23"/>
    <mergeCell ref="H22:K22"/>
    <mergeCell ref="M22:O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6:O36"/>
    <mergeCell ref="A37:B38"/>
    <mergeCell ref="C37:E37"/>
    <mergeCell ref="F37:F38"/>
    <mergeCell ref="H37:K37"/>
    <mergeCell ref="M37:O37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1:O51"/>
    <mergeCell ref="A52:B53"/>
    <mergeCell ref="C52:E52"/>
    <mergeCell ref="F52:F53"/>
    <mergeCell ref="H52:K52"/>
    <mergeCell ref="M52:O52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6:O6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56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LibreOffice/7.2.4.1$Windows_X86_64 LibreOffice_project/27d75539669ac387bb498e35313b970b7fe9c4f9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2021-04-22T12:05:19Z</dcterms:created>
  <dc:creator>admin</dc:creator>
  <dc:description/>
  <dc:language>ru-RU</dc:language>
  <cp:lastModifiedBy>Windows User</cp:lastModifiedBy>
  <cp:lastPrinted>2021-09-29T14:22:48Z</cp:lastPrinted>
  <dcterms:modified xsi:type="dcterms:W3CDTF">2021-09-29T14:22:59Z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